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CUSTOMERS\NETSYNC\RFP Pricelists\2026\DIR-CPO-6115\"/>
    </mc:Choice>
  </mc:AlternateContent>
  <xr:revisionPtr revIDLastSave="0" documentId="8_{DC5A4A16-E67C-45D7-83ED-A44596DED779}" xr6:coauthVersionLast="47" xr6:coauthVersionMax="47" xr10:uidLastSave="{00000000-0000-0000-0000-000000000000}"/>
  <bookViews>
    <workbookView xWindow="2688" yWindow="1728" windowWidth="17100" windowHeight="11232" xr2:uid="{49DBD93F-4475-4751-AC6F-DA912A96577C}"/>
  </bookViews>
  <sheets>
    <sheet name="TX-Ramp Products" sheetId="2" r:id="rId1"/>
    <sheet name="On-Prem Product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1" i="2"/>
  <c r="G21" i="2" s="1"/>
  <c r="D20" i="2"/>
  <c r="G20" i="2" s="1"/>
  <c r="D19" i="2"/>
  <c r="G19" i="2" s="1"/>
  <c r="D18" i="2"/>
  <c r="G18" i="2" s="1"/>
  <c r="D15" i="2"/>
  <c r="D14" i="2"/>
  <c r="D13" i="2"/>
  <c r="G13" i="2" s="1"/>
  <c r="D12" i="2"/>
  <c r="G12" i="2" s="1"/>
  <c r="D11" i="2"/>
  <c r="G11" i="2" s="1"/>
  <c r="D10" i="2"/>
  <c r="G10" i="2" s="1"/>
  <c r="D9" i="2"/>
  <c r="G9" i="2" s="1"/>
  <c r="D4" i="2"/>
  <c r="G4" i="2" s="1"/>
  <c r="D3" i="2"/>
  <c r="G3" i="2" s="1"/>
  <c r="D2" i="2"/>
  <c r="G2" i="2" s="1"/>
  <c r="D92" i="1"/>
</calcChain>
</file>

<file path=xl/sharedStrings.xml><?xml version="1.0" encoding="utf-8"?>
<sst xmlns="http://schemas.openxmlformats.org/spreadsheetml/2006/main" count="168" uniqueCount="110">
  <si>
    <t>Product</t>
  </si>
  <si>
    <t>SKU</t>
  </si>
  <si>
    <t>Name</t>
  </si>
  <si>
    <t xml:space="preserve">List Price </t>
  </si>
  <si>
    <t>Burst SKU</t>
  </si>
  <si>
    <t xml:space="preserve"> Burst Name</t>
  </si>
  <si>
    <t>Burst List Price</t>
  </si>
  <si>
    <t>Unit of Measure</t>
  </si>
  <si>
    <t>Call Recording</t>
  </si>
  <si>
    <t>SW-CQMCR</t>
  </si>
  <si>
    <t>BF-CQMCR</t>
  </si>
  <si>
    <t>Calabrio Call Recording (BCR) - Burst Fee</t>
  </si>
  <si>
    <t>per named user</t>
  </si>
  <si>
    <t>Screen Recording</t>
  </si>
  <si>
    <t>SW-CQMSCR</t>
  </si>
  <si>
    <t>QM Screen Recording Add-On</t>
  </si>
  <si>
    <t>BF-CQMSCR</t>
  </si>
  <si>
    <t>QM Screen Add-On - Burst Fee</t>
  </si>
  <si>
    <t>QM</t>
  </si>
  <si>
    <t>SW-CQMAQM-STND</t>
  </si>
  <si>
    <t>Advanced Quality Management (Standard)</t>
  </si>
  <si>
    <t>BF-CQMAQM</t>
  </si>
  <si>
    <t>Advanced Quality Management (AQM) - Burst Fee</t>
  </si>
  <si>
    <t>SW-QMSIPAC</t>
  </si>
  <si>
    <t>Calabrio ONE Cloud: Solution Integration Pack - QM - Data Integration Software Package</t>
  </si>
  <si>
    <t>n/a</t>
  </si>
  <si>
    <t>Live Screen Monitoring</t>
  </si>
  <si>
    <t>SW-CQMSCM</t>
  </si>
  <si>
    <t>QM Live Screen Monitoring</t>
  </si>
  <si>
    <t>BF-CQMSCM</t>
  </si>
  <si>
    <t>QM Live Screen Monitoring - Burst Fee</t>
  </si>
  <si>
    <t>Analytics</t>
  </si>
  <si>
    <t>SW-CASANA</t>
  </si>
  <si>
    <t>Analytics Essentials</t>
  </si>
  <si>
    <t>BF-CASANA</t>
  </si>
  <si>
    <t>Analytics Essentials - Burst Fee</t>
  </si>
  <si>
    <t>SW-CASDESA</t>
  </si>
  <si>
    <t>CAS Desktop Analytics</t>
  </si>
  <si>
    <t>BF-CASDESA</t>
  </si>
  <si>
    <t>Desktop Analytics - Burst Fee</t>
  </si>
  <si>
    <t>Performance Management</t>
  </si>
  <si>
    <t>SW-CQMPMC</t>
  </si>
  <si>
    <t>Calabrio ONE Performance Management - Add-on to QM or WFM products</t>
  </si>
  <si>
    <t>BF-CQMPMC</t>
  </si>
  <si>
    <t>Performance Management Burst Fee</t>
  </si>
  <si>
    <t>WFM</t>
  </si>
  <si>
    <t>SW-CWFM-STND</t>
  </si>
  <si>
    <t>Calabrio Workforce Management (Standard)</t>
  </si>
  <si>
    <t>BF-CWFM</t>
  </si>
  <si>
    <t>Calabrio Workforce Management - Burst Fee</t>
  </si>
  <si>
    <t>SW-CWFMSU</t>
  </si>
  <si>
    <t>Super Users</t>
  </si>
  <si>
    <t>per superuser</t>
  </si>
  <si>
    <t>SW-CWFMVAP</t>
  </si>
  <si>
    <t>Vacation Planner Pro</t>
  </si>
  <si>
    <t>Insights</t>
  </si>
  <si>
    <t>SW-INSAUTINCL</t>
  </si>
  <si>
    <t>Insights Author (Included Automatically)</t>
  </si>
  <si>
    <t>SW-INSRDRINCL</t>
  </si>
  <si>
    <t>Insights Reader (Included Automatically)</t>
  </si>
  <si>
    <t>SW-INSAUT</t>
  </si>
  <si>
    <t>Insights Author</t>
  </si>
  <si>
    <t>BF-INSAUT</t>
  </si>
  <si>
    <t>Insights Author - Burst Fee</t>
  </si>
  <si>
    <t>SW-INSRDR</t>
  </si>
  <si>
    <t>Insight Readers</t>
  </si>
  <si>
    <t>BF-INSRDR</t>
  </si>
  <si>
    <t>Insights Readers - Burst Fee</t>
  </si>
  <si>
    <t>SW-INDATAEXP</t>
  </si>
  <si>
    <t>Insights Data Export Manager</t>
  </si>
  <si>
    <t>BF-INDATAEXP</t>
  </si>
  <si>
    <t>Insights Data Export Service - Burst Fee</t>
  </si>
  <si>
    <t>Calabrio ONE Bundle</t>
  </si>
  <si>
    <t>SW-CALONE</t>
  </si>
  <si>
    <t>BF-CALONE</t>
  </si>
  <si>
    <t>Calabrio ONE Bundle - Burst Fee</t>
  </si>
  <si>
    <t>Storage</t>
  </si>
  <si>
    <t>BF-STORAGE</t>
  </si>
  <si>
    <t>per GB</t>
  </si>
  <si>
    <t>Labs</t>
  </si>
  <si>
    <t>SW-QMALAB</t>
  </si>
  <si>
    <t>AQM/CAS Lab</t>
  </si>
  <si>
    <t>per tenant</t>
  </si>
  <si>
    <t>SW-CWFMLAB</t>
  </si>
  <si>
    <t>WFM Lab</t>
  </si>
  <si>
    <t>SW-ONELAB</t>
  </si>
  <si>
    <t>Full Suite (AQM/CAS/WFM) Lab</t>
  </si>
  <si>
    <t>Bulk Export</t>
  </si>
  <si>
    <t>SW-ONEARX</t>
  </si>
  <si>
    <t>Advanced Bulk Contact Export - User License</t>
  </si>
  <si>
    <t>List Price On-Prem Subscription/Month</t>
  </si>
  <si>
    <t>SW-CQMAPR</t>
  </si>
  <si>
    <t>Calabrio Cloud: CR &amp; QM: Automated Pause/Resume</t>
  </si>
  <si>
    <t>SW-CASLNG</t>
  </si>
  <si>
    <t>Additional Language</t>
  </si>
  <si>
    <t>per language</t>
  </si>
  <si>
    <t>SW-CWFMCO</t>
  </si>
  <si>
    <t>Additional Connector</t>
  </si>
  <si>
    <t>per connector</t>
  </si>
  <si>
    <t>SW-CWFMPR</t>
  </si>
  <si>
    <t>Payroll Integration</t>
  </si>
  <si>
    <t>SW-CWFMCRA</t>
  </si>
  <si>
    <t>Custom Report Access</t>
  </si>
  <si>
    <t>SW-TELHAV</t>
  </si>
  <si>
    <t>High Availability</t>
  </si>
  <si>
    <t>per server</t>
  </si>
  <si>
    <t>SW-TELPEM</t>
  </si>
  <si>
    <t>Performance Manager</t>
  </si>
  <si>
    <t>SW-CQMARX</t>
  </si>
  <si>
    <t>Advanced Bulk Contact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</si>
</sst>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GT Walsheim Pro"/>
      <family val="3"/>
    </font>
    <font>
      <sz val="11"/>
      <color theme="1"/>
      <name val="GT Walsheim Pro"/>
      <family val="3"/>
    </font>
    <font>
      <sz val="11"/>
      <color rgb="FF000000"/>
      <name val="GT Walsheim Pro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3" xfId="0" applyFont="1" applyBorder="1"/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2" borderId="7" xfId="0" applyFont="1" applyFill="1" applyBorder="1" applyAlignment="1">
      <alignment horizontal="left"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/>
    <xf numFmtId="0" fontId="4" fillId="0" borderId="14" xfId="0" applyFont="1" applyBorder="1" applyAlignment="1">
      <alignment horizontal="left" vertical="center"/>
    </xf>
    <xf numFmtId="164" fontId="4" fillId="0" borderId="15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64" fontId="4" fillId="0" borderId="19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4" fillId="0" borderId="15" xfId="1" applyNumberFormat="1" applyFont="1" applyBorder="1" applyAlignment="1">
      <alignment horizontal="center"/>
    </xf>
    <xf numFmtId="0" fontId="4" fillId="0" borderId="16" xfId="0" applyFont="1" applyBorder="1"/>
    <xf numFmtId="0" fontId="3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21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1DDA-1C14-40B2-8567-93230FD71C9A}">
  <dimension ref="A1:BQ27"/>
  <sheetViews>
    <sheetView tabSelected="1" workbookViewId="0">
      <selection activeCell="B23" sqref="B23:B24"/>
    </sheetView>
  </sheetViews>
  <sheetFormatPr defaultColWidth="8.88671875" defaultRowHeight="14.4"/>
  <cols>
    <col min="1" max="1" width="27.109375" style="14" customWidth="1"/>
    <col min="2" max="2" width="33.5546875" style="38" bestFit="1" customWidth="1"/>
    <col min="3" max="3" width="81" style="38" customWidth="1"/>
    <col min="4" max="4" width="14.88671875" style="39" customWidth="1"/>
    <col min="5" max="5" width="33.5546875" style="38" bestFit="1" customWidth="1"/>
    <col min="6" max="6" width="82.88671875" style="38" customWidth="1"/>
    <col min="7" max="7" width="14.88671875" style="39" customWidth="1"/>
    <col min="8" max="8" width="25.33203125" style="38" bestFit="1" customWidth="1"/>
    <col min="9" max="69" width="8.88671875" style="14"/>
    <col min="70" max="16384" width="8.88671875" style="15"/>
  </cols>
  <sheetData>
    <row r="1" spans="1:69" ht="29.4" thickBot="1">
      <c r="A1" s="10" t="s">
        <v>0</v>
      </c>
      <c r="B1" s="1" t="s">
        <v>1</v>
      </c>
      <c r="C1" s="11" t="s">
        <v>2</v>
      </c>
      <c r="D1" s="12" t="s">
        <v>3</v>
      </c>
      <c r="E1" s="1" t="s">
        <v>4</v>
      </c>
      <c r="F1" s="11" t="s">
        <v>5</v>
      </c>
      <c r="G1" s="12" t="s">
        <v>6</v>
      </c>
      <c r="H1" s="13" t="s">
        <v>7</v>
      </c>
    </row>
    <row r="2" spans="1:69" customFormat="1">
      <c r="A2" s="16" t="s">
        <v>8</v>
      </c>
      <c r="B2" s="17" t="s">
        <v>9</v>
      </c>
      <c r="C2" s="4" t="s">
        <v>8</v>
      </c>
      <c r="D2" s="18">
        <f>12*1.5</f>
        <v>18</v>
      </c>
      <c r="E2" s="17" t="s">
        <v>10</v>
      </c>
      <c r="F2" s="4" t="s">
        <v>11</v>
      </c>
      <c r="G2" s="18">
        <f>D2*1.2</f>
        <v>21.599999999999998</v>
      </c>
      <c r="H2" s="19" t="s">
        <v>12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customFormat="1">
      <c r="A3" s="20" t="s">
        <v>13</v>
      </c>
      <c r="B3" s="21" t="s">
        <v>14</v>
      </c>
      <c r="C3" s="5" t="s">
        <v>15</v>
      </c>
      <c r="D3" s="22">
        <f>9*1.5</f>
        <v>13.5</v>
      </c>
      <c r="E3" s="21" t="s">
        <v>16</v>
      </c>
      <c r="F3" s="4" t="s">
        <v>17</v>
      </c>
      <c r="G3" s="18">
        <f>D3*1.2</f>
        <v>16.2</v>
      </c>
      <c r="H3" s="23" t="s">
        <v>12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69" customFormat="1">
      <c r="A4" s="44" t="s">
        <v>18</v>
      </c>
      <c r="B4" s="21" t="s">
        <v>19</v>
      </c>
      <c r="C4" s="5" t="s">
        <v>20</v>
      </c>
      <c r="D4" s="22">
        <f>36*1.5</f>
        <v>54</v>
      </c>
      <c r="E4" s="21" t="s">
        <v>21</v>
      </c>
      <c r="F4" s="4" t="s">
        <v>22</v>
      </c>
      <c r="G4" s="18">
        <f>D4*1.2</f>
        <v>64.8</v>
      </c>
      <c r="H4" s="23" t="s">
        <v>12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>
      <c r="A5" s="46"/>
      <c r="B5" s="44" t="s">
        <v>23</v>
      </c>
      <c r="C5" s="47" t="s">
        <v>24</v>
      </c>
      <c r="D5" s="42">
        <v>1.5</v>
      </c>
      <c r="E5" s="44" t="s">
        <v>25</v>
      </c>
      <c r="F5" s="40"/>
      <c r="G5" s="42"/>
      <c r="H5" s="51" t="s">
        <v>12</v>
      </c>
    </row>
    <row r="6" spans="1:69">
      <c r="A6" s="46"/>
      <c r="B6" s="46"/>
      <c r="C6" s="48"/>
      <c r="D6" s="50"/>
      <c r="E6" s="46"/>
      <c r="F6" s="54"/>
      <c r="G6" s="50"/>
      <c r="H6" s="53"/>
    </row>
    <row r="7" spans="1:69">
      <c r="A7" s="46"/>
      <c r="B7" s="46"/>
      <c r="C7" s="48"/>
      <c r="D7" s="50"/>
      <c r="E7" s="46"/>
      <c r="F7" s="54"/>
      <c r="G7" s="50"/>
      <c r="H7" s="53"/>
    </row>
    <row r="8" spans="1:69">
      <c r="A8" s="46"/>
      <c r="B8" s="45"/>
      <c r="C8" s="49"/>
      <c r="D8" s="43"/>
      <c r="E8" s="45"/>
      <c r="F8" s="41"/>
      <c r="G8" s="43"/>
      <c r="H8" s="52"/>
    </row>
    <row r="9" spans="1:69" customFormat="1">
      <c r="A9" s="20" t="s">
        <v>26</v>
      </c>
      <c r="B9" s="21" t="s">
        <v>27</v>
      </c>
      <c r="C9" s="5" t="s">
        <v>28</v>
      </c>
      <c r="D9" s="22">
        <f>8*1.5</f>
        <v>12</v>
      </c>
      <c r="E9" s="21" t="s">
        <v>29</v>
      </c>
      <c r="F9" s="4" t="s">
        <v>30</v>
      </c>
      <c r="G9" s="18">
        <f>D9*1.2</f>
        <v>14.399999999999999</v>
      </c>
      <c r="H9" s="23" t="s">
        <v>12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customFormat="1">
      <c r="A10" s="44" t="s">
        <v>31</v>
      </c>
      <c r="B10" s="21" t="s">
        <v>32</v>
      </c>
      <c r="C10" s="5" t="s">
        <v>33</v>
      </c>
      <c r="D10" s="22">
        <f>60*1.5</f>
        <v>90</v>
      </c>
      <c r="E10" s="21" t="s">
        <v>34</v>
      </c>
      <c r="F10" s="4" t="s">
        <v>35</v>
      </c>
      <c r="G10" s="18">
        <f>D10*1.2</f>
        <v>108</v>
      </c>
      <c r="H10" s="23" t="s">
        <v>12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customFormat="1">
      <c r="A11" s="45"/>
      <c r="B11" s="21" t="s">
        <v>36</v>
      </c>
      <c r="C11" s="5" t="s">
        <v>37</v>
      </c>
      <c r="D11" s="22">
        <f>18*1.5</f>
        <v>27</v>
      </c>
      <c r="E11" s="21" t="s">
        <v>38</v>
      </c>
      <c r="F11" s="4" t="s">
        <v>39</v>
      </c>
      <c r="G11" s="18">
        <f>D11*1.2</f>
        <v>32.4</v>
      </c>
      <c r="H11" s="23" t="s">
        <v>12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customFormat="1">
      <c r="A12" s="25" t="s">
        <v>40</v>
      </c>
      <c r="B12" s="21" t="s">
        <v>41</v>
      </c>
      <c r="C12" s="3" t="s">
        <v>42</v>
      </c>
      <c r="D12" s="26">
        <f>29*1.5</f>
        <v>43.5</v>
      </c>
      <c r="E12" s="21" t="s">
        <v>43</v>
      </c>
      <c r="F12" s="4" t="s">
        <v>44</v>
      </c>
      <c r="G12" s="18">
        <f>D12*1.2</f>
        <v>52.199999999999996</v>
      </c>
      <c r="H12" s="27" t="s">
        <v>12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customFormat="1">
      <c r="A13" s="44" t="s">
        <v>45</v>
      </c>
      <c r="B13" s="21" t="s">
        <v>46</v>
      </c>
      <c r="C13" s="5" t="s">
        <v>47</v>
      </c>
      <c r="D13" s="22">
        <f>42*1.5</f>
        <v>63</v>
      </c>
      <c r="E13" s="21" t="s">
        <v>48</v>
      </c>
      <c r="F13" s="4" t="s">
        <v>49</v>
      </c>
      <c r="G13" s="18">
        <f>D13*1.2</f>
        <v>75.599999999999994</v>
      </c>
      <c r="H13" s="23" t="s">
        <v>12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customFormat="1">
      <c r="A14" s="46"/>
      <c r="B14" s="21" t="s">
        <v>50</v>
      </c>
      <c r="C14" s="5" t="s">
        <v>51</v>
      </c>
      <c r="D14" s="22">
        <f>25*1.5</f>
        <v>37.5</v>
      </c>
      <c r="E14" s="21" t="s">
        <v>25</v>
      </c>
      <c r="F14" s="5"/>
      <c r="G14" s="22"/>
      <c r="H14" s="23" t="s">
        <v>52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>
      <c r="A15" s="45"/>
      <c r="B15" s="21" t="s">
        <v>53</v>
      </c>
      <c r="C15" s="5" t="s">
        <v>54</v>
      </c>
      <c r="D15" s="22">
        <f>5*1.5</f>
        <v>7.5</v>
      </c>
      <c r="E15" s="21" t="s">
        <v>25</v>
      </c>
      <c r="F15" s="5"/>
      <c r="G15" s="22"/>
      <c r="H15" s="23" t="s">
        <v>12</v>
      </c>
    </row>
    <row r="16" spans="1:69">
      <c r="A16" s="44" t="s">
        <v>55</v>
      </c>
      <c r="B16" s="21" t="s">
        <v>56</v>
      </c>
      <c r="C16" s="5" t="s">
        <v>57</v>
      </c>
      <c r="D16" s="22">
        <v>0</v>
      </c>
      <c r="E16" s="21" t="s">
        <v>25</v>
      </c>
      <c r="F16" s="5"/>
      <c r="G16" s="22"/>
      <c r="H16" s="23" t="s">
        <v>12</v>
      </c>
    </row>
    <row r="17" spans="1:69">
      <c r="A17" s="46"/>
      <c r="B17" s="28" t="s">
        <v>58</v>
      </c>
      <c r="C17" s="5" t="s">
        <v>59</v>
      </c>
      <c r="D17" s="22">
        <v>0</v>
      </c>
      <c r="E17" s="28" t="s">
        <v>25</v>
      </c>
      <c r="F17" s="5"/>
      <c r="G17" s="22"/>
      <c r="H17" s="23" t="s">
        <v>12</v>
      </c>
    </row>
    <row r="18" spans="1:69">
      <c r="A18" s="46"/>
      <c r="B18" s="21" t="s">
        <v>60</v>
      </c>
      <c r="C18" s="5" t="s">
        <v>61</v>
      </c>
      <c r="D18" s="22">
        <f>50*1.5</f>
        <v>75</v>
      </c>
      <c r="E18" s="21" t="s">
        <v>62</v>
      </c>
      <c r="F18" s="4" t="s">
        <v>63</v>
      </c>
      <c r="G18" s="18">
        <f>D18</f>
        <v>75</v>
      </c>
      <c r="H18" s="23" t="s">
        <v>12</v>
      </c>
    </row>
    <row r="19" spans="1:69">
      <c r="A19" s="46"/>
      <c r="B19" s="21" t="s">
        <v>64</v>
      </c>
      <c r="C19" s="5" t="s">
        <v>65</v>
      </c>
      <c r="D19" s="22">
        <f>6*1.5</f>
        <v>9</v>
      </c>
      <c r="E19" s="21" t="s">
        <v>66</v>
      </c>
      <c r="F19" s="4" t="s">
        <v>67</v>
      </c>
      <c r="G19" s="18">
        <f>D19</f>
        <v>9</v>
      </c>
      <c r="H19" s="23" t="s">
        <v>12</v>
      </c>
    </row>
    <row r="20" spans="1:69">
      <c r="A20" s="45"/>
      <c r="B20" s="21" t="s">
        <v>68</v>
      </c>
      <c r="C20" s="5" t="s">
        <v>69</v>
      </c>
      <c r="D20" s="22">
        <f>5*1.5</f>
        <v>7.5</v>
      </c>
      <c r="E20" s="21" t="s">
        <v>70</v>
      </c>
      <c r="F20" s="4" t="s">
        <v>71</v>
      </c>
      <c r="G20" s="18">
        <f>D20*1.2</f>
        <v>9</v>
      </c>
      <c r="H20" s="23" t="s">
        <v>12</v>
      </c>
    </row>
    <row r="21" spans="1:69" customFormat="1">
      <c r="A21" s="25" t="s">
        <v>72</v>
      </c>
      <c r="B21" s="25" t="s">
        <v>73</v>
      </c>
      <c r="C21" s="29" t="s">
        <v>72</v>
      </c>
      <c r="D21" s="22">
        <f>125*1.5</f>
        <v>187.5</v>
      </c>
      <c r="E21" s="25" t="s">
        <v>74</v>
      </c>
      <c r="F21" s="4" t="s">
        <v>75</v>
      </c>
      <c r="G21" s="18">
        <f>D21*1.2</f>
        <v>225</v>
      </c>
      <c r="H21" s="30" t="s">
        <v>12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customFormat="1">
      <c r="A22" s="20" t="s">
        <v>76</v>
      </c>
      <c r="B22" s="21"/>
      <c r="C22" s="5"/>
      <c r="D22" s="22"/>
      <c r="E22" s="21" t="s">
        <v>77</v>
      </c>
      <c r="F22" s="5" t="s">
        <v>76</v>
      </c>
      <c r="G22" s="22">
        <v>7.0000000000000007E-2</v>
      </c>
      <c r="H22" s="23" t="s">
        <v>78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customFormat="1">
      <c r="A23" s="44" t="s">
        <v>79</v>
      </c>
      <c r="B23" s="44" t="s">
        <v>80</v>
      </c>
      <c r="C23" s="40" t="s">
        <v>81</v>
      </c>
      <c r="D23" s="42">
        <f>800*1.5</f>
        <v>1200</v>
      </c>
      <c r="E23" s="44" t="s">
        <v>25</v>
      </c>
      <c r="F23" s="40"/>
      <c r="G23" s="42"/>
      <c r="H23" s="51" t="s">
        <v>82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customFormat="1">
      <c r="A24" s="46"/>
      <c r="B24" s="45"/>
      <c r="C24" s="41"/>
      <c r="D24" s="43"/>
      <c r="E24" s="45"/>
      <c r="F24" s="41"/>
      <c r="G24" s="43"/>
      <c r="H24" s="5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customFormat="1">
      <c r="A25" s="46"/>
      <c r="B25" s="31" t="s">
        <v>83</v>
      </c>
      <c r="C25" s="32" t="s">
        <v>84</v>
      </c>
      <c r="D25" s="24">
        <v>1000</v>
      </c>
      <c r="E25" s="31" t="s">
        <v>25</v>
      </c>
      <c r="F25" s="32"/>
      <c r="G25" s="24"/>
      <c r="H25" s="33" t="s">
        <v>82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>
      <c r="A26" s="45"/>
      <c r="B26" s="31" t="s">
        <v>85</v>
      </c>
      <c r="C26" s="32" t="s">
        <v>86</v>
      </c>
      <c r="D26" s="24">
        <v>1500</v>
      </c>
      <c r="E26" s="31" t="s">
        <v>25</v>
      </c>
      <c r="F26" s="32"/>
      <c r="G26" s="24"/>
      <c r="H26" s="33" t="s">
        <v>82</v>
      </c>
    </row>
    <row r="27" spans="1:69" customFormat="1" ht="15" thickBot="1">
      <c r="A27" s="34" t="s">
        <v>87</v>
      </c>
      <c r="B27" s="34" t="s">
        <v>88</v>
      </c>
      <c r="C27" s="35" t="s">
        <v>89</v>
      </c>
      <c r="D27" s="36">
        <v>1.5</v>
      </c>
      <c r="E27" s="34" t="s">
        <v>25</v>
      </c>
      <c r="F27" s="35"/>
      <c r="G27" s="36"/>
      <c r="H27" s="37" t="s">
        <v>12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</row>
  </sheetData>
  <mergeCells count="19">
    <mergeCell ref="F23:F24"/>
    <mergeCell ref="G23:G24"/>
    <mergeCell ref="H23:H24"/>
    <mergeCell ref="G5:G8"/>
    <mergeCell ref="H5:H8"/>
    <mergeCell ref="F5:F8"/>
    <mergeCell ref="C23:C24"/>
    <mergeCell ref="D23:D24"/>
    <mergeCell ref="E23:E24"/>
    <mergeCell ref="A4:A8"/>
    <mergeCell ref="B5:B8"/>
    <mergeCell ref="C5:C8"/>
    <mergeCell ref="D5:D8"/>
    <mergeCell ref="E5:E8"/>
    <mergeCell ref="A10:A11"/>
    <mergeCell ref="A13:A15"/>
    <mergeCell ref="A16:A20"/>
    <mergeCell ref="A23:A26"/>
    <mergeCell ref="B23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B5C9-1B07-4FB8-8928-B22FF0954909}">
  <dimension ref="A1:FN100"/>
  <sheetViews>
    <sheetView workbookViewId="0">
      <selection activeCell="C9" sqref="C9:C23"/>
    </sheetView>
  </sheetViews>
  <sheetFormatPr defaultRowHeight="14.4"/>
  <cols>
    <col min="1" max="2" width="32.44140625" style="2" customWidth="1"/>
    <col min="3" max="3" width="90.6640625" style="2" bestFit="1" customWidth="1"/>
    <col min="4" max="4" width="27" style="8" customWidth="1"/>
    <col min="5" max="5" width="24.109375" style="9" customWidth="1"/>
    <col min="6" max="170" width="8.6640625" style="2"/>
  </cols>
  <sheetData>
    <row r="1" spans="1:170" ht="29.4" thickBot="1">
      <c r="A1" s="1" t="s">
        <v>0</v>
      </c>
      <c r="B1" s="1" t="s">
        <v>1</v>
      </c>
      <c r="C1" s="1" t="s">
        <v>2</v>
      </c>
      <c r="D1" s="1" t="s">
        <v>90</v>
      </c>
      <c r="E1" s="1" t="s">
        <v>7</v>
      </c>
    </row>
    <row r="2" spans="1:170">
      <c r="A2" s="55" t="s">
        <v>8</v>
      </c>
      <c r="B2" s="59" t="s">
        <v>9</v>
      </c>
      <c r="C2" s="59" t="s">
        <v>8</v>
      </c>
      <c r="D2" s="60">
        <v>9</v>
      </c>
      <c r="E2" s="55" t="s">
        <v>12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</row>
    <row r="3" spans="1:170">
      <c r="A3" s="56"/>
      <c r="B3" s="54"/>
      <c r="C3" s="54"/>
      <c r="D3" s="61"/>
      <c r="E3" s="5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</row>
    <row r="4" spans="1:170">
      <c r="A4" s="56"/>
      <c r="B4" s="54"/>
      <c r="C4" s="54"/>
      <c r="D4" s="61"/>
      <c r="E4" s="56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</row>
    <row r="5" spans="1:170">
      <c r="A5" s="56"/>
      <c r="B5" s="54"/>
      <c r="C5" s="54"/>
      <c r="D5" s="61"/>
      <c r="E5" s="56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</row>
    <row r="6" spans="1:170">
      <c r="A6" s="56"/>
      <c r="B6" s="54"/>
      <c r="C6" s="54"/>
      <c r="D6" s="61"/>
      <c r="E6" s="5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</row>
    <row r="7" spans="1:170">
      <c r="A7" s="56"/>
      <c r="B7" s="54"/>
      <c r="C7" s="54"/>
      <c r="D7" s="61"/>
      <c r="E7" s="56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</row>
    <row r="8" spans="1:170">
      <c r="A8" s="57"/>
      <c r="B8" s="41"/>
      <c r="C8" s="41"/>
      <c r="D8" s="62"/>
      <c r="E8" s="57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</row>
    <row r="9" spans="1:170">
      <c r="A9" s="64" t="s">
        <v>18</v>
      </c>
      <c r="B9" s="65" t="s">
        <v>19</v>
      </c>
      <c r="C9" s="65" t="s">
        <v>20</v>
      </c>
      <c r="D9" s="58">
        <v>27</v>
      </c>
      <c r="E9" s="63" t="s">
        <v>12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</row>
    <row r="10" spans="1:170">
      <c r="A10" s="64"/>
      <c r="B10" s="65"/>
      <c r="C10" s="65"/>
      <c r="D10" s="58"/>
      <c r="E10" s="63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</row>
    <row r="11" spans="1:170">
      <c r="A11" s="64"/>
      <c r="B11" s="65"/>
      <c r="C11" s="65"/>
      <c r="D11" s="58"/>
      <c r="E11" s="63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</row>
    <row r="12" spans="1:170">
      <c r="A12" s="64"/>
      <c r="B12" s="65"/>
      <c r="C12" s="65"/>
      <c r="D12" s="58"/>
      <c r="E12" s="63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</row>
    <row r="13" spans="1:170">
      <c r="A13" s="64"/>
      <c r="B13" s="65"/>
      <c r="C13" s="65"/>
      <c r="D13" s="58"/>
      <c r="E13" s="6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</row>
    <row r="14" spans="1:170">
      <c r="A14" s="64"/>
      <c r="B14" s="65"/>
      <c r="C14" s="65"/>
      <c r="D14" s="58"/>
      <c r="E14" s="6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</row>
    <row r="15" spans="1:170">
      <c r="A15" s="64"/>
      <c r="B15" s="65"/>
      <c r="C15" s="65"/>
      <c r="D15" s="58"/>
      <c r="E15" s="63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>
      <c r="A16" s="64"/>
      <c r="B16" s="65"/>
      <c r="C16" s="65"/>
      <c r="D16" s="58"/>
      <c r="E16" s="63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>
      <c r="A17" s="64"/>
      <c r="B17" s="65"/>
      <c r="C17" s="65"/>
      <c r="D17" s="58"/>
      <c r="E17" s="63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>
      <c r="A18" s="64"/>
      <c r="B18" s="65"/>
      <c r="C18" s="65"/>
      <c r="D18" s="58"/>
      <c r="E18" s="63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>
      <c r="A19" s="64"/>
      <c r="B19" s="65"/>
      <c r="C19" s="65"/>
      <c r="D19" s="58"/>
      <c r="E19" s="63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>
      <c r="A20" s="64"/>
      <c r="B20" s="65"/>
      <c r="C20" s="65"/>
      <c r="D20" s="58"/>
      <c r="E20" s="63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>
      <c r="A21" s="64"/>
      <c r="B21" s="65"/>
      <c r="C21" s="65"/>
      <c r="D21" s="58"/>
      <c r="E21" s="63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>
      <c r="A22" s="64"/>
      <c r="B22" s="65"/>
      <c r="C22" s="65"/>
      <c r="D22" s="58"/>
      <c r="E22" s="63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>
      <c r="A23" s="64"/>
      <c r="B23" s="65"/>
      <c r="C23" s="65"/>
      <c r="D23" s="58"/>
      <c r="E23" s="6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>
      <c r="A24" s="64"/>
      <c r="B24" s="5" t="s">
        <v>91</v>
      </c>
      <c r="C24" s="5" t="s">
        <v>92</v>
      </c>
      <c r="D24" s="6">
        <v>0</v>
      </c>
      <c r="E24" s="7" t="s">
        <v>12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</row>
    <row r="25" spans="1:170">
      <c r="A25" s="64"/>
      <c r="B25" s="65" t="s">
        <v>23</v>
      </c>
      <c r="C25" s="65" t="s">
        <v>24</v>
      </c>
      <c r="D25" s="58">
        <v>0.75</v>
      </c>
      <c r="E25" s="63" t="s">
        <v>12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</row>
    <row r="26" spans="1:170">
      <c r="A26" s="64"/>
      <c r="B26" s="65"/>
      <c r="C26" s="65"/>
      <c r="D26" s="58"/>
      <c r="E26" s="63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</row>
    <row r="27" spans="1:170">
      <c r="A27" s="64"/>
      <c r="B27" s="65"/>
      <c r="C27" s="65"/>
      <c r="D27" s="58"/>
      <c r="E27" s="63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</row>
    <row r="28" spans="1:170">
      <c r="A28" s="64"/>
      <c r="B28" s="65"/>
      <c r="C28" s="65"/>
      <c r="D28" s="58"/>
      <c r="E28" s="63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</row>
    <row r="29" spans="1:170">
      <c r="A29" s="64" t="s">
        <v>31</v>
      </c>
      <c r="B29" s="65" t="s">
        <v>32</v>
      </c>
      <c r="C29" s="65" t="s">
        <v>33</v>
      </c>
      <c r="D29" s="58">
        <v>45</v>
      </c>
      <c r="E29" s="63" t="s">
        <v>12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</row>
    <row r="30" spans="1:170">
      <c r="A30" s="64"/>
      <c r="B30" s="65"/>
      <c r="C30" s="65"/>
      <c r="D30" s="58"/>
      <c r="E30" s="63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</row>
    <row r="31" spans="1:170">
      <c r="A31" s="64"/>
      <c r="B31" s="65"/>
      <c r="C31" s="65"/>
      <c r="D31" s="58"/>
      <c r="E31" s="63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</row>
    <row r="32" spans="1:170">
      <c r="A32" s="64"/>
      <c r="B32" s="65"/>
      <c r="C32" s="65"/>
      <c r="D32" s="58"/>
      <c r="E32" s="63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</row>
    <row r="33" spans="1:170">
      <c r="A33" s="64"/>
      <c r="B33" s="65"/>
      <c r="C33" s="65"/>
      <c r="D33" s="58"/>
      <c r="E33" s="6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</row>
    <row r="34" spans="1:170">
      <c r="A34" s="64"/>
      <c r="B34" s="65"/>
      <c r="C34" s="65"/>
      <c r="D34" s="58"/>
      <c r="E34" s="63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</row>
    <row r="35" spans="1:170">
      <c r="A35" s="64"/>
      <c r="B35" s="65"/>
      <c r="C35" s="65"/>
      <c r="D35" s="58"/>
      <c r="E35" s="63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</row>
    <row r="36" spans="1:170">
      <c r="A36" s="64"/>
      <c r="B36" s="65"/>
      <c r="C36" s="65"/>
      <c r="D36" s="58"/>
      <c r="E36" s="63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</row>
    <row r="37" spans="1:170">
      <c r="A37" s="64"/>
      <c r="B37" s="65"/>
      <c r="C37" s="65"/>
      <c r="D37" s="58"/>
      <c r="E37" s="63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</row>
    <row r="38" spans="1:170">
      <c r="A38" s="64"/>
      <c r="B38" s="65"/>
      <c r="C38" s="65"/>
      <c r="D38" s="58"/>
      <c r="E38" s="63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</row>
    <row r="39" spans="1:170">
      <c r="A39" s="64"/>
      <c r="B39" s="65"/>
      <c r="C39" s="65"/>
      <c r="D39" s="58"/>
      <c r="E39" s="63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</row>
    <row r="40" spans="1:170">
      <c r="A40" s="64"/>
      <c r="B40" s="5" t="s">
        <v>93</v>
      </c>
      <c r="C40" s="5" t="s">
        <v>94</v>
      </c>
      <c r="D40" s="6">
        <v>312.5025</v>
      </c>
      <c r="E40" s="7" t="s">
        <v>95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</row>
    <row r="41" spans="1:170">
      <c r="A41" s="66" t="s">
        <v>45</v>
      </c>
      <c r="B41" s="65" t="s">
        <v>46</v>
      </c>
      <c r="C41" s="65" t="s">
        <v>47</v>
      </c>
      <c r="D41" s="58">
        <v>31.5</v>
      </c>
      <c r="E41" s="63" t="s">
        <v>12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</row>
    <row r="42" spans="1:170">
      <c r="A42" s="67"/>
      <c r="B42" s="65"/>
      <c r="C42" s="65"/>
      <c r="D42" s="58"/>
      <c r="E42" s="63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</row>
    <row r="43" spans="1:170">
      <c r="A43" s="67"/>
      <c r="B43" s="65"/>
      <c r="C43" s="65"/>
      <c r="D43" s="58"/>
      <c r="E43" s="6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</row>
    <row r="44" spans="1:170">
      <c r="A44" s="67"/>
      <c r="B44" s="65"/>
      <c r="C44" s="65"/>
      <c r="D44" s="58"/>
      <c r="E44" s="63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</row>
    <row r="45" spans="1:170">
      <c r="A45" s="67"/>
      <c r="B45" s="65"/>
      <c r="C45" s="65"/>
      <c r="D45" s="58"/>
      <c r="E45" s="63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</row>
    <row r="46" spans="1:170">
      <c r="A46" s="67"/>
      <c r="B46" s="65"/>
      <c r="C46" s="65"/>
      <c r="D46" s="58"/>
      <c r="E46" s="63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</row>
    <row r="47" spans="1:170">
      <c r="A47" s="67"/>
      <c r="B47" s="65"/>
      <c r="C47" s="65"/>
      <c r="D47" s="58"/>
      <c r="E47" s="63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</row>
    <row r="48" spans="1:170">
      <c r="A48" s="67"/>
      <c r="B48" s="65"/>
      <c r="C48" s="65"/>
      <c r="D48" s="58"/>
      <c r="E48" s="63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</row>
    <row r="49" spans="1:170">
      <c r="A49" s="67"/>
      <c r="B49" s="65"/>
      <c r="C49" s="65"/>
      <c r="D49" s="58"/>
      <c r="E49" s="63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</row>
    <row r="50" spans="1:170">
      <c r="A50" s="67"/>
      <c r="B50" s="65"/>
      <c r="C50" s="65"/>
      <c r="D50" s="58"/>
      <c r="E50" s="63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</row>
    <row r="51" spans="1:170">
      <c r="A51" s="67"/>
      <c r="B51" s="65"/>
      <c r="C51" s="65"/>
      <c r="D51" s="58"/>
      <c r="E51" s="63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</row>
    <row r="52" spans="1:170">
      <c r="A52" s="67"/>
      <c r="B52" s="65"/>
      <c r="C52" s="65"/>
      <c r="D52" s="58"/>
      <c r="E52" s="63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</row>
    <row r="53" spans="1:170">
      <c r="A53" s="67"/>
      <c r="B53" s="65"/>
      <c r="C53" s="65"/>
      <c r="D53" s="58"/>
      <c r="E53" s="6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</row>
    <row r="54" spans="1:170">
      <c r="A54" s="67"/>
      <c r="B54" s="65"/>
      <c r="C54" s="65"/>
      <c r="D54" s="58"/>
      <c r="E54" s="63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</row>
    <row r="55" spans="1:170">
      <c r="A55" s="67"/>
      <c r="B55" s="65"/>
      <c r="C55" s="65"/>
      <c r="D55" s="58"/>
      <c r="E55" s="63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</row>
    <row r="56" spans="1:170">
      <c r="A56" s="67"/>
      <c r="B56" s="65"/>
      <c r="C56" s="65"/>
      <c r="D56" s="58"/>
      <c r="E56" s="63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</row>
    <row r="57" spans="1:170">
      <c r="A57" s="67"/>
      <c r="B57" s="65"/>
      <c r="C57" s="65"/>
      <c r="D57" s="58"/>
      <c r="E57" s="63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</row>
    <row r="58" spans="1:170">
      <c r="A58" s="67"/>
      <c r="B58" s="65"/>
      <c r="C58" s="65"/>
      <c r="D58" s="58"/>
      <c r="E58" s="63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</row>
    <row r="59" spans="1:170">
      <c r="A59" s="67"/>
      <c r="B59" s="65"/>
      <c r="C59" s="65"/>
      <c r="D59" s="58"/>
      <c r="E59" s="63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</row>
    <row r="60" spans="1:170">
      <c r="A60" s="67"/>
      <c r="B60" s="65"/>
      <c r="C60" s="65"/>
      <c r="D60" s="58"/>
      <c r="E60" s="63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</row>
    <row r="61" spans="1:170">
      <c r="A61" s="67"/>
      <c r="B61" s="65"/>
      <c r="C61" s="65"/>
      <c r="D61" s="58"/>
      <c r="E61" s="63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</row>
    <row r="62" spans="1:170">
      <c r="A62" s="67"/>
      <c r="B62" s="65"/>
      <c r="C62" s="65"/>
      <c r="D62" s="58"/>
      <c r="E62" s="63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</row>
    <row r="63" spans="1:170">
      <c r="A63" s="67"/>
      <c r="B63" s="65"/>
      <c r="C63" s="65"/>
      <c r="D63" s="58"/>
      <c r="E63" s="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</row>
    <row r="64" spans="1:170">
      <c r="A64" s="67"/>
      <c r="B64" s="65"/>
      <c r="C64" s="65"/>
      <c r="D64" s="58"/>
      <c r="E64" s="63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</row>
    <row r="65" spans="1:170">
      <c r="A65" s="67"/>
      <c r="B65" s="65"/>
      <c r="C65" s="65"/>
      <c r="D65" s="58"/>
      <c r="E65" s="63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</row>
    <row r="66" spans="1:170">
      <c r="A66" s="67"/>
      <c r="B66" s="65"/>
      <c r="C66" s="65"/>
      <c r="D66" s="58"/>
      <c r="E66" s="63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</row>
    <row r="67" spans="1:170">
      <c r="A67" s="67"/>
      <c r="B67" s="65"/>
      <c r="C67" s="65"/>
      <c r="D67" s="58"/>
      <c r="E67" s="63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</row>
    <row r="68" spans="1:170">
      <c r="A68" s="67"/>
      <c r="B68" s="65"/>
      <c r="C68" s="65"/>
      <c r="D68" s="58"/>
      <c r="E68" s="63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</row>
    <row r="69" spans="1:170">
      <c r="A69" s="67"/>
      <c r="B69" s="65"/>
      <c r="C69" s="65"/>
      <c r="D69" s="58"/>
      <c r="E69" s="63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</row>
    <row r="70" spans="1:170">
      <c r="A70" s="67"/>
      <c r="B70" s="65"/>
      <c r="C70" s="65"/>
      <c r="D70" s="58"/>
      <c r="E70" s="63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</row>
    <row r="71" spans="1:170">
      <c r="A71" s="67"/>
      <c r="B71" s="65"/>
      <c r="C71" s="65"/>
      <c r="D71" s="58"/>
      <c r="E71" s="63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</row>
    <row r="72" spans="1:170">
      <c r="A72" s="67"/>
      <c r="B72" s="65"/>
      <c r="C72" s="65"/>
      <c r="D72" s="58"/>
      <c r="E72" s="63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</row>
    <row r="73" spans="1:170">
      <c r="A73" s="67"/>
      <c r="B73" s="65"/>
      <c r="C73" s="65"/>
      <c r="D73" s="58"/>
      <c r="E73" s="6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</row>
    <row r="74" spans="1:170">
      <c r="A74" s="67"/>
      <c r="B74" s="65"/>
      <c r="C74" s="65"/>
      <c r="D74" s="58"/>
      <c r="E74" s="63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</row>
    <row r="75" spans="1:170">
      <c r="A75" s="67"/>
      <c r="B75" s="65"/>
      <c r="C75" s="65"/>
      <c r="D75" s="58"/>
      <c r="E75" s="63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</row>
    <row r="76" spans="1:170">
      <c r="A76" s="67"/>
      <c r="B76" s="65"/>
      <c r="C76" s="65"/>
      <c r="D76" s="58"/>
      <c r="E76" s="63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</row>
    <row r="77" spans="1:170">
      <c r="A77" s="67"/>
      <c r="B77" s="65"/>
      <c r="C77" s="65"/>
      <c r="D77" s="58"/>
      <c r="E77" s="63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</row>
    <row r="78" spans="1:170">
      <c r="A78" s="67"/>
      <c r="B78" s="65"/>
      <c r="C78" s="65"/>
      <c r="D78" s="58"/>
      <c r="E78" s="63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</row>
    <row r="79" spans="1:170">
      <c r="A79" s="67"/>
      <c r="B79" s="65"/>
      <c r="C79" s="65"/>
      <c r="D79" s="58"/>
      <c r="E79" s="63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</row>
    <row r="80" spans="1:170">
      <c r="A80" s="67"/>
      <c r="B80" s="65"/>
      <c r="C80" s="65"/>
      <c r="D80" s="58"/>
      <c r="E80" s="63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</row>
    <row r="81" spans="1:170">
      <c r="A81" s="67"/>
      <c r="B81" s="65" t="s">
        <v>96</v>
      </c>
      <c r="C81" s="65" t="s">
        <v>97</v>
      </c>
      <c r="D81" s="58">
        <v>135</v>
      </c>
      <c r="E81" s="63" t="s">
        <v>98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</row>
    <row r="82" spans="1:170">
      <c r="A82" s="67"/>
      <c r="B82" s="65"/>
      <c r="C82" s="65"/>
      <c r="D82" s="58"/>
      <c r="E82" s="63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</row>
    <row r="83" spans="1:170">
      <c r="A83" s="67"/>
      <c r="B83" s="65"/>
      <c r="C83" s="65"/>
      <c r="D83" s="58"/>
      <c r="E83" s="6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</row>
    <row r="84" spans="1:170">
      <c r="A84" s="67"/>
      <c r="B84" s="65"/>
      <c r="C84" s="65"/>
      <c r="D84" s="58"/>
      <c r="E84" s="63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</row>
    <row r="85" spans="1:170">
      <c r="A85" s="67"/>
      <c r="B85" s="65"/>
      <c r="C85" s="65"/>
      <c r="D85" s="58"/>
      <c r="E85" s="63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</row>
    <row r="86" spans="1:170">
      <c r="A86" s="67"/>
      <c r="B86" s="65"/>
      <c r="C86" s="65"/>
      <c r="D86" s="58"/>
      <c r="E86" s="63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</row>
    <row r="87" spans="1:170">
      <c r="A87" s="67"/>
      <c r="B87" s="65"/>
      <c r="C87" s="65"/>
      <c r="D87" s="58"/>
      <c r="E87" s="63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</row>
    <row r="88" spans="1:170">
      <c r="A88" s="67"/>
      <c r="B88" s="65" t="s">
        <v>99</v>
      </c>
      <c r="C88" s="65" t="s">
        <v>100</v>
      </c>
      <c r="D88" s="58">
        <v>3.3000000000000003</v>
      </c>
      <c r="E88" s="63" t="s">
        <v>12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</row>
    <row r="89" spans="1:170">
      <c r="A89" s="67"/>
      <c r="B89" s="65"/>
      <c r="C89" s="65"/>
      <c r="D89" s="58"/>
      <c r="E89" s="63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</row>
    <row r="90" spans="1:170">
      <c r="A90" s="67"/>
      <c r="B90" s="65" t="s">
        <v>101</v>
      </c>
      <c r="C90" s="65" t="s">
        <v>102</v>
      </c>
      <c r="D90" s="58">
        <v>0.38</v>
      </c>
      <c r="E90" s="63" t="s">
        <v>12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</row>
    <row r="91" spans="1:170">
      <c r="A91" s="67"/>
      <c r="B91" s="65"/>
      <c r="C91" s="65"/>
      <c r="D91" s="58"/>
      <c r="E91" s="63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</row>
    <row r="92" spans="1:170">
      <c r="A92" s="67"/>
      <c r="B92" s="40" t="s">
        <v>103</v>
      </c>
      <c r="C92" s="40" t="s">
        <v>104</v>
      </c>
      <c r="D92" s="58">
        <f>680*0.75</f>
        <v>510</v>
      </c>
      <c r="E92" s="63" t="s">
        <v>105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</row>
    <row r="93" spans="1:170">
      <c r="A93" s="67"/>
      <c r="B93" s="41"/>
      <c r="C93" s="41"/>
      <c r="D93" s="58"/>
      <c r="E93" s="6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</row>
    <row r="94" spans="1:170">
      <c r="A94" s="67"/>
      <c r="B94" s="40" t="s">
        <v>106</v>
      </c>
      <c r="C94" s="40" t="s">
        <v>107</v>
      </c>
      <c r="D94" s="69">
        <v>7.12</v>
      </c>
      <c r="E94" s="70" t="s">
        <v>12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</row>
    <row r="95" spans="1:170">
      <c r="A95" s="67"/>
      <c r="B95" s="54"/>
      <c r="C95" s="54"/>
      <c r="D95" s="61"/>
      <c r="E95" s="56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</row>
    <row r="96" spans="1:170">
      <c r="A96" s="68"/>
      <c r="B96" s="41"/>
      <c r="C96" s="41"/>
      <c r="D96" s="62"/>
      <c r="E96" s="57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</row>
    <row r="97" spans="1:170">
      <c r="A97" s="65" t="s">
        <v>87</v>
      </c>
      <c r="B97" s="65" t="s">
        <v>108</v>
      </c>
      <c r="C97" s="65" t="s">
        <v>109</v>
      </c>
      <c r="D97" s="58">
        <v>0.75</v>
      </c>
      <c r="E97" s="63" t="s">
        <v>12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</row>
    <row r="98" spans="1:170">
      <c r="A98" s="65"/>
      <c r="B98" s="65"/>
      <c r="C98" s="65"/>
      <c r="D98" s="58"/>
      <c r="E98" s="63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</row>
    <row r="99" spans="1:170">
      <c r="A99" s="65"/>
      <c r="B99" s="65"/>
      <c r="C99" s="65"/>
      <c r="D99" s="58"/>
      <c r="E99" s="63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</row>
    <row r="100" spans="1:170">
      <c r="A100" s="65"/>
      <c r="B100" s="65"/>
      <c r="C100" s="65"/>
      <c r="D100" s="58"/>
      <c r="E100" s="63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</row>
  </sheetData>
  <mergeCells count="49">
    <mergeCell ref="B94:B96"/>
    <mergeCell ref="C94:C96"/>
    <mergeCell ref="D94:D96"/>
    <mergeCell ref="E94:E96"/>
    <mergeCell ref="A97:A100"/>
    <mergeCell ref="B97:B100"/>
    <mergeCell ref="C97:C100"/>
    <mergeCell ref="D97:D100"/>
    <mergeCell ref="E97:E100"/>
    <mergeCell ref="E92:E93"/>
    <mergeCell ref="B90:B91"/>
    <mergeCell ref="C90:C91"/>
    <mergeCell ref="D90:D91"/>
    <mergeCell ref="E90:E91"/>
    <mergeCell ref="E41:E80"/>
    <mergeCell ref="B81:B87"/>
    <mergeCell ref="C81:C87"/>
    <mergeCell ref="D81:D87"/>
    <mergeCell ref="A41:A96"/>
    <mergeCell ref="B41:B80"/>
    <mergeCell ref="C41:C80"/>
    <mergeCell ref="D41:D80"/>
    <mergeCell ref="E81:E87"/>
    <mergeCell ref="B88:B89"/>
    <mergeCell ref="C88:C89"/>
    <mergeCell ref="D88:D89"/>
    <mergeCell ref="E88:E89"/>
    <mergeCell ref="B92:B93"/>
    <mergeCell ref="C92:C93"/>
    <mergeCell ref="D92:D93"/>
    <mergeCell ref="A29:A40"/>
    <mergeCell ref="B29:B39"/>
    <mergeCell ref="C29:C39"/>
    <mergeCell ref="D29:D39"/>
    <mergeCell ref="E29:E39"/>
    <mergeCell ref="E2:E8"/>
    <mergeCell ref="D25:D28"/>
    <mergeCell ref="A2:A8"/>
    <mergeCell ref="B2:B8"/>
    <mergeCell ref="C2:C8"/>
    <mergeCell ref="D2:D8"/>
    <mergeCell ref="E25:E28"/>
    <mergeCell ref="A9:A28"/>
    <mergeCell ref="B9:B23"/>
    <mergeCell ref="C9:C23"/>
    <mergeCell ref="D9:D23"/>
    <mergeCell ref="E9:E23"/>
    <mergeCell ref="B25:B28"/>
    <mergeCell ref="C25:C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fe3a6-9d01-4c8a-ada2-8c01ea0e4685" xsi:nil="true"/>
    <lcf76f155ced4ddcb4097134ff3c332f xmlns="ccdc5b3e-d35a-4a28-947d-fe990b5512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C2798-ED05-4927-A29A-E35D5865D977}">
  <ds:schemaRefs>
    <ds:schemaRef ds:uri="http://schemas.openxmlformats.org/package/2006/metadata/core-properties"/>
    <ds:schemaRef ds:uri="http://schemas.microsoft.com/office/2006/documentManagement/types"/>
    <ds:schemaRef ds:uri="ccdc5b3e-d35a-4a28-947d-fe990b5512a9"/>
    <ds:schemaRef ds:uri="http://purl.org/dc/elements/1.1/"/>
    <ds:schemaRef ds:uri="9c4fe3a6-9d01-4c8a-ada2-8c01ea0e4685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191E14-2464-499B-9E42-CFEA50148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c5b3e-d35a-4a28-947d-fe990b5512a9"/>
    <ds:schemaRef ds:uri="9c4fe3a6-9d01-4c8a-ada2-8c01ea0e4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22B1B8-483E-4260-9F21-6189B957B9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TX-Ramp Products</vt:lpstr>
      <vt:lpstr>On-Prem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Schweig, Eric</dc:creator>
  <cp:keywords/>
  <dc:description/>
  <cp:lastModifiedBy>Sydney Merket</cp:lastModifiedBy>
  <cp:revision/>
  <dcterms:created xsi:type="dcterms:W3CDTF">2026-04-02T05:56:39Z</dcterms:created>
  <dcterms:modified xsi:type="dcterms:W3CDTF">2026-04-06T20:04:12Z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  <property fmtid="{D5CDD505-2E9C-101B-9397-08002B2CF9AE}" pid="3" name="MediaServiceImageTags">
    <vt:lpwstr/>
  </property>
</Properties>
</file>