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am Vedas\Desktop\E911 Anywhere folder\"/>
    </mc:Choice>
  </mc:AlternateContent>
  <xr:revisionPtr revIDLastSave="0" documentId="8_{373AA942-6CE1-4AD3-8E26-F43DFEA3623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etsync DIR" sheetId="76" r:id="rId1"/>
  </sheets>
  <externalReferences>
    <externalReference r:id="rId2"/>
  </externalReferences>
  <definedNames>
    <definedName name="APAC_list">#REF!</definedName>
    <definedName name="APAC_options">'[1]Product Description Control'!$D$52:$D$53</definedName>
    <definedName name="CALA_list">#REF!</definedName>
    <definedName name="CALA_options">'[1]Product Description Control'!$D$48:$D$49</definedName>
    <definedName name="Code_status_list">'[1]Product Description Control'!$A$14:$A$19</definedName>
    <definedName name="Code_status_list_indirect">'[1]Product Description Control'!$A$14:$A$17</definedName>
    <definedName name="Code_type">'[1]Product Description Control'!$D$5:$D$9</definedName>
    <definedName name="EMEA_list">#REF!</definedName>
    <definedName name="EMEA_options">'[1]Product Description Control'!$D$41:$D$45</definedName>
    <definedName name="Fees_array">#REF!</definedName>
    <definedName name="Fees_headers">#REF!</definedName>
    <definedName name="Geo_list">'[1]Product Description Control'!$D$23:$D$32</definedName>
    <definedName name="Geo_list_excl_US">'[1]Product Description Control'!$D$25:$D$31</definedName>
    <definedName name="Longest_long_prefix">'[1]Product Description Control'!$H$6</definedName>
    <definedName name="Longest_short_prefix">'[1]Product Description Control'!$F$9</definedName>
    <definedName name="Material_Grp_Array">'[1]Product Description Control'!$D$13:$E$20</definedName>
    <definedName name="Material_Grp_List">'[1]Product Description Control'!$D$13:$D$20</definedName>
    <definedName name="MRPTypeBANCBANSList" localSheetId="0">OFFSET(#REF!,0,0,COUNTA(#REF!),1)</definedName>
    <definedName name="MRPTypeBANCBANSList">OFFSET(#REF!,0,0,COUNTA(#REF!),1)</definedName>
    <definedName name="MRPTypeNORMList" localSheetId="0">OFFSET(#REF!,0,0,COUNTA(#REF!),1)</definedName>
    <definedName name="MRPTypeNORMList">OFFSET(#REF!,0,0,COUNTA(#REF!),1)</definedName>
    <definedName name="MRPTypeZSWVList" localSheetId="0">OFFSET(#REF!,0,0,COUNTA(#REF!),1)</definedName>
    <definedName name="MRPTypeZSWVList">OFFSET(#REF!,0,0,COUNTA(#REF!),1)</definedName>
    <definedName name="NA_list">#REF!</definedName>
    <definedName name="NA_options">'[1]Product Description Control'!$D$35:$D$38</definedName>
    <definedName name="next">#REF!</definedName>
    <definedName name="Portfolio_Name">'[1]Version Control'!$B$2</definedName>
    <definedName name="REDSKYA6">#REF!</definedName>
    <definedName name="REDSKYA8">#REF!</definedName>
    <definedName name="REDSKYB10">#REF!</definedName>
    <definedName name="REDSKYB19">#REF!</definedName>
    <definedName name="REDSKYB31">#REF!</definedName>
    <definedName name="REDSKYB37">#REF!</definedName>
    <definedName name="REDSKYB50">#REF!</definedName>
    <definedName name="REDSKYB59">#REF!</definedName>
    <definedName name="REDSKYB62">#REF!</definedName>
    <definedName name="REDSKYB69">#REF!</definedName>
    <definedName name="RoHS_options">'[1]Product Description Control'!$H$13:$H$15</definedName>
    <definedName name="SerialProfileNORMList" localSheetId="0">OFFSET(#REF!,0,0,COUNTA(#REF!),1)</definedName>
    <definedName name="SerialProfileNORMList">OFFSET(#REF!,0,0,COUNTA(#REF!),1)</definedName>
    <definedName name="SerialProfileZSWVList" localSheetId="0">OFFSET(#REF!,0,0,COUNTA(#REF!),1)</definedName>
    <definedName name="SerialProfileZSWVList">OFFSET(#REF!,0,0,COUNTA(#REF!),1)</definedName>
    <definedName name="Services_options">'[1]Product Description Control'!$G$13:$G$16</definedName>
    <definedName name="Software_Delivery">'[1]Product Description Control'!$F$13:$F$17</definedName>
    <definedName name="test">#REF!</definedName>
    <definedName name="TypesOfMaterials" localSheetId="0">OFFSET(#REF!,0,0,COUNTA(#REF!)-1,1)</definedName>
    <definedName name="TypesOfMaterials">OFFSET(#REF!,0,0,COUNTA(#REF!)-1,1)</definedName>
    <definedName name="ValidKeyFieldCombinations" localSheetId="0">#REF!</definedName>
    <definedName name="ValidKeyFieldCombinations">#REF!</definedName>
    <definedName name="vndName" localSheetId="0">OFFSET(#REF!,0,0,COUNTA(#REF!)-1,1)</definedName>
    <definedName name="vndName">OFFSET(#REF!,0,0,COUNTA(#REF!)-1,1)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90" i="76" l="1"/>
  <c r="D91" i="76"/>
  <c r="D92" i="76"/>
  <c r="D93" i="76"/>
  <c r="D94" i="76"/>
  <c r="D89" i="76"/>
  <c r="D85" i="76"/>
  <c r="D87" i="76"/>
  <c r="D86" i="76"/>
  <c r="D80" i="76"/>
  <c r="D81" i="76"/>
  <c r="D79" i="76"/>
  <c r="D75" i="76"/>
  <c r="D74" i="76"/>
  <c r="D71" i="76"/>
  <c r="D68" i="76"/>
  <c r="D67" i="76"/>
  <c r="D65" i="76"/>
  <c r="D64" i="76"/>
  <c r="D59" i="76"/>
  <c r="D58" i="76"/>
  <c r="D54" i="76"/>
  <c r="D55" i="76"/>
  <c r="D53" i="76"/>
  <c r="D40" i="76"/>
  <c r="D41" i="76"/>
  <c r="D42" i="76"/>
  <c r="D43" i="76"/>
  <c r="D44" i="76"/>
  <c r="D45" i="76"/>
  <c r="D46" i="76"/>
  <c r="D47" i="76"/>
  <c r="D48" i="76"/>
  <c r="D49" i="76"/>
  <c r="D50" i="76"/>
  <c r="D51" i="76"/>
  <c r="D39" i="76"/>
  <c r="D34" i="76"/>
  <c r="D35" i="76"/>
  <c r="D36" i="76"/>
  <c r="D33" i="76"/>
  <c r="D29" i="76"/>
  <c r="D28" i="76"/>
  <c r="D27" i="76"/>
  <c r="D26" i="76"/>
  <c r="D25" i="76"/>
  <c r="D24" i="76"/>
  <c r="D23" i="76"/>
  <c r="D18" i="76"/>
  <c r="D19" i="76"/>
  <c r="D20" i="76"/>
  <c r="D21" i="76"/>
  <c r="D17" i="76"/>
  <c r="D5" i="76"/>
  <c r="D6" i="76"/>
  <c r="D7" i="76"/>
  <c r="D8" i="76"/>
  <c r="D9" i="76"/>
  <c r="D10" i="76"/>
  <c r="D11" i="76"/>
  <c r="D12" i="76"/>
  <c r="D13" i="76"/>
  <c r="D14" i="76"/>
  <c r="D4" i="76"/>
  <c r="C72" i="76" l="1"/>
  <c r="D72" i="76" s="1"/>
  <c r="C70" i="76"/>
  <c r="D70" i="76" s="1"/>
</calcChain>
</file>

<file path=xl/sharedStrings.xml><?xml version="1.0" encoding="utf-8"?>
<sst xmlns="http://schemas.openxmlformats.org/spreadsheetml/2006/main" count="257" uniqueCount="163">
  <si>
    <t>Product Codes</t>
  </si>
  <si>
    <t xml:space="preserve">Description </t>
  </si>
  <si>
    <t>List Price to Customer</t>
  </si>
  <si>
    <t>E911 Manager Services</t>
  </si>
  <si>
    <t>RS-5332</t>
  </si>
  <si>
    <t>RS-5333</t>
  </si>
  <si>
    <t>RS-5334</t>
  </si>
  <si>
    <t>RS-5268</t>
  </si>
  <si>
    <t>Emergency On-site Notification (EON) Implementation</t>
  </si>
  <si>
    <t>RS-5425</t>
  </si>
  <si>
    <t>WiFi E911 Installation</t>
  </si>
  <si>
    <t>RS-5335</t>
  </si>
  <si>
    <t>JITC Security Scan, Hardening and Remediation Service</t>
  </si>
  <si>
    <t>RS-5340</t>
  </si>
  <si>
    <t>Audit Service, TDM and Analog phones</t>
  </si>
  <si>
    <t>RS-6200</t>
  </si>
  <si>
    <t>RS-6201</t>
  </si>
  <si>
    <t xml:space="preserve">Remote Layer 2 Network Discovery Implementation for DOD sites  </t>
  </si>
  <si>
    <t>RS-5250</t>
  </si>
  <si>
    <t>Audit Service, Layer 2 Network Discovery (price per port, minimum 500 ports)</t>
  </si>
  <si>
    <t>RS-6600</t>
  </si>
  <si>
    <t>Application Monitoring &amp; Administration Services</t>
  </si>
  <si>
    <t xml:space="preserve">E911 Manager - Maintenance </t>
  </si>
  <si>
    <t>RS-1002</t>
  </si>
  <si>
    <t xml:space="preserve">Custom Maintenance </t>
  </si>
  <si>
    <t>RS-1068 (2)</t>
  </si>
  <si>
    <t xml:space="preserve">Year 2 Software Maintenance </t>
  </si>
  <si>
    <t>RS-1068 (3)</t>
  </si>
  <si>
    <t xml:space="preserve">Year 3 Software Maintenance </t>
  </si>
  <si>
    <t>RS-1068 (4)</t>
  </si>
  <si>
    <t xml:space="preserve">Year 4 Software Maintenance </t>
  </si>
  <si>
    <t>RS-1068 (5)</t>
  </si>
  <si>
    <t xml:space="preserve">Year 5 Software Maintenance </t>
  </si>
  <si>
    <t>Professional Services</t>
  </si>
  <si>
    <t>RS-5351</t>
  </si>
  <si>
    <t>Travel and Per Diem  (unit price)</t>
  </si>
  <si>
    <t>RS-5353</t>
  </si>
  <si>
    <t>Onsite training</t>
  </si>
  <si>
    <t>RS-5354</t>
  </si>
  <si>
    <t>Remote re-install</t>
  </si>
  <si>
    <t>RS-5355</t>
  </si>
  <si>
    <t>Remote re-install/training</t>
  </si>
  <si>
    <t>RS-5356</t>
  </si>
  <si>
    <t>Remote training</t>
  </si>
  <si>
    <t>RS-5357</t>
  </si>
  <si>
    <t>Professional Services (per unit)</t>
  </si>
  <si>
    <t>RS-5359</t>
  </si>
  <si>
    <t>Hourly Support Labor</t>
  </si>
  <si>
    <t>E911 Anywhere Network Services - Silver Discount Schedule</t>
  </si>
  <si>
    <t>RS-6748</t>
  </si>
  <si>
    <t>Service Activation Fee for E911 Anywhere network service - 0 - 100 ELINs</t>
  </si>
  <si>
    <t>RS-6749</t>
  </si>
  <si>
    <t>Service Activation Fee for E911 Anywhere network service -  101 - 250 ELINs</t>
  </si>
  <si>
    <t>RS-6750</t>
  </si>
  <si>
    <t>Service Activation Fee for E911 Anywhere network service - over 250 ELINs</t>
  </si>
  <si>
    <t>RS-6751</t>
  </si>
  <si>
    <t>Service Activation Fee for E911 Anywhere network service - Canada</t>
  </si>
  <si>
    <t>E911 Anywhere Service - Annual Recurring Service Fees -</t>
  </si>
  <si>
    <t>RS-6760</t>
  </si>
  <si>
    <t>0-99 phones - Annual Contract - E911 Anywhere Service</t>
  </si>
  <si>
    <t>RS-6761</t>
  </si>
  <si>
    <t>100-199 phones - Annual Contract - E911 Anywhere Service</t>
  </si>
  <si>
    <t>RS-6762</t>
  </si>
  <si>
    <t>200-499 phones - Annual Contract - E911 Anywhere Service</t>
  </si>
  <si>
    <t>RS-6763</t>
  </si>
  <si>
    <t>500 - 999 phones - Annual Contract - E911 Anywhere Service</t>
  </si>
  <si>
    <t>RS-6764</t>
  </si>
  <si>
    <t>1000+ phones - Annual Contract - E911 Anywhere Service</t>
  </si>
  <si>
    <t>RS-6747</t>
  </si>
  <si>
    <t>Calls to Emergency Call Relay Center (ECRC) - Block of 10 Calls</t>
  </si>
  <si>
    <t>RS-6769</t>
  </si>
  <si>
    <t>E911 Anywhere Proxy Server - Annual Subscription Contract</t>
  </si>
  <si>
    <t>RS-6770</t>
  </si>
  <si>
    <t xml:space="preserve">EON Client for E911ANS - Annual Service Fee </t>
  </si>
  <si>
    <t>RS-6775</t>
  </si>
  <si>
    <t>RS-6776</t>
  </si>
  <si>
    <t>RS-6777</t>
  </si>
  <si>
    <t>RS-6778</t>
  </si>
  <si>
    <t>RS-6797</t>
  </si>
  <si>
    <t>E911 Manager Lab System – Annual “Right to Use” License</t>
  </si>
  <si>
    <t>Bundle Pricing - MyE911 + E911ANS Annual Recurring Service Fees</t>
  </si>
  <si>
    <t>RS-6780</t>
  </si>
  <si>
    <t>0-199 MyE911 Client + E911 Anywhere Service - Monthly Service</t>
  </si>
  <si>
    <t>RS-6782</t>
  </si>
  <si>
    <t>200 - 999 MyE911 Client + E911 Anywhere Service -Annual Service</t>
  </si>
  <si>
    <t>RS-6784</t>
  </si>
  <si>
    <t>1000+ MyE911 Client + E911 Anywhere Service - Annual Service</t>
  </si>
  <si>
    <t xml:space="preserve">RedSky Horizon Next Gen Part Numbers - Silver  Margins </t>
  </si>
  <si>
    <t>Next Gen Network Components</t>
  </si>
  <si>
    <t>Installation Services</t>
  </si>
  <si>
    <t>RSH-4100</t>
  </si>
  <si>
    <t>On-Site Installation - RS Horizon components</t>
  </si>
  <si>
    <t>RSH-4110</t>
  </si>
  <si>
    <t>Remote Installation of RS Horizon components</t>
  </si>
  <si>
    <t xml:space="preserve">Network Service Activation  </t>
  </si>
  <si>
    <t>RSH-4200</t>
  </si>
  <si>
    <t>Service Activation for RedSky Horizon Cloud Services</t>
  </si>
  <si>
    <t>RSH-4210</t>
  </si>
  <si>
    <t>Service Activation - Additional Routing Destinations</t>
  </si>
  <si>
    <t>Network Service Recurring Charges</t>
  </si>
  <si>
    <t>RSH-4300</t>
  </si>
  <si>
    <t>Destination Routing Charge - Annual Charge</t>
  </si>
  <si>
    <t>RSH-4310</t>
  </si>
  <si>
    <t>RSH-4320</t>
  </si>
  <si>
    <t>RedSky E911  Anywhere Gateway -  Annual Charge</t>
  </si>
  <si>
    <t>Software Maintenance Recurring Charges</t>
  </si>
  <si>
    <t>RSH-4400</t>
  </si>
  <si>
    <t>Year 2 Software Maintenance</t>
  </si>
  <si>
    <t>RSH-4410</t>
  </si>
  <si>
    <t>Year 3 Software Maintenance</t>
  </si>
  <si>
    <t>RS-3901</t>
  </si>
  <si>
    <t xml:space="preserve">ECHO 911 Annual Service - Single Site Plan </t>
  </si>
  <si>
    <t>RS-3902</t>
  </si>
  <si>
    <t xml:space="preserve">ECHO 911 Annual Service - Campus Plan  </t>
  </si>
  <si>
    <t>RS-3903</t>
  </si>
  <si>
    <t xml:space="preserve">ECHO 911 Annual Service - Unlimited Plan  </t>
  </si>
  <si>
    <r>
      <t xml:space="preserve">E911 Manager® as a Service  - Annual Disty Pricing - </t>
    </r>
    <r>
      <rPr>
        <sz val="12"/>
        <rFont val="Arial"/>
        <family val="2"/>
      </rPr>
      <t xml:space="preserve"> (minimum 500 phones) - E911 Manager is installed on-premise and the price includes remote installation, EON Module, WiFi, module, Call Server Connectors </t>
    </r>
  </si>
  <si>
    <t>RS-6801</t>
  </si>
  <si>
    <t>RS-6802</t>
  </si>
  <si>
    <t>RSHM-4501</t>
  </si>
  <si>
    <t>RSHM-4502</t>
  </si>
  <si>
    <t>RSHM-4503</t>
  </si>
  <si>
    <t>E911 Manager as a Service for Enterprise phones - Annual fee per phone</t>
  </si>
  <si>
    <t>E911 Manager as a Service for Mobile Phones - Annual fee per phone</t>
  </si>
  <si>
    <t>Annual Price per Device</t>
  </si>
  <si>
    <t>RSHM-4510</t>
  </si>
  <si>
    <t>Service Activation Fee for Horizon Mobility network service - 50 - 99 Devices</t>
  </si>
  <si>
    <t>RSHM-4511</t>
  </si>
  <si>
    <t>Service Activation Fee for Horizon Mobility network service -  100 - 249 Devices</t>
  </si>
  <si>
    <t>RSHM-4512</t>
  </si>
  <si>
    <t>Service Activation Fee for Horizon Mobility network service -250+ devices</t>
  </si>
  <si>
    <t>Horizon Mobility for Enterprise: Mobile User - Annual Service Fee - 50 -199</t>
  </si>
  <si>
    <t>Horizon Mobility for Enterprise: Mobile User - Annual Service Fee - 200-999</t>
  </si>
  <si>
    <t>Horizon Mobility for Enterprise: Mobile User - Annual Service Fee - 1000+</t>
  </si>
  <si>
    <t>RSHM-4505</t>
  </si>
  <si>
    <t>RSHM-4506</t>
  </si>
  <si>
    <t>RSHM-4507</t>
  </si>
  <si>
    <t xml:space="preserve">RedSky Technologies, Inc. Silver Price Schedule </t>
  </si>
  <si>
    <t xml:space="preserve">Part Number </t>
  </si>
  <si>
    <t>List Price</t>
  </si>
  <si>
    <t>Product Type</t>
  </si>
  <si>
    <t xml:space="preserve">Discount % (Reseller Margin from List) </t>
  </si>
  <si>
    <t>Remote E-911 Manager Installation (per unit)</t>
  </si>
  <si>
    <t>Services</t>
  </si>
  <si>
    <t>On-Site E-911 Manager Installation</t>
  </si>
  <si>
    <t xml:space="preserve">On-Site installation of E911M ALI-DB </t>
  </si>
  <si>
    <t>Remote Layer 2 Network Discovery Implementation per unit</t>
  </si>
  <si>
    <t>Discount %</t>
  </si>
  <si>
    <t>Non-recurring Service Initiation Fee</t>
  </si>
  <si>
    <t>Recurring Annual Cloud Service Fee</t>
  </si>
  <si>
    <t>MyE911 Client - Annual Service Charge - Client Only</t>
  </si>
  <si>
    <t>E911 Anywhere PLUS Bundle - (0 - 499 ELINs)- Annual Fee</t>
  </si>
  <si>
    <t>E911 Anywhere PLUS Bundle - (500 - 999 ELINs) - Annual Fee</t>
  </si>
  <si>
    <t>E911 Anywhere PLUS Bundle - (1000 + ELINs) - Annual Fee</t>
  </si>
  <si>
    <t>Per LIS Record Charge - Annual Fee</t>
  </si>
  <si>
    <t>RedSky ECHO 911 Part Numbers</t>
  </si>
  <si>
    <t xml:space="preserve">Horizon Mobility for Enterprise Part Numbers for Distribution - Silver - </t>
  </si>
  <si>
    <t xml:space="preserve">Reseller Margin from List </t>
  </si>
  <si>
    <t xml:space="preserve">Horizon Mobility for Enterprise: ENHANCED NOTIFICATIONS  - (50-499 Users) - Annual Fee - </t>
  </si>
  <si>
    <t xml:space="preserve">Horizon Mobility for Enterprise: ENHANCED NOTIFICATIONS  - (500-999 Users) - Annual Fee - </t>
  </si>
  <si>
    <t xml:space="preserve">Horizon Mobility for Enterprise: ENHANCED NOTIFICATIONS  - (1000+ Users) - Annual Fee - </t>
  </si>
  <si>
    <t>Price to Netsync</t>
  </si>
  <si>
    <t>PRICING for ANNUAL SERVICE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</si>
</sst>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8" formatCode="&quot;$&quot;#,##0.00"/>
  </numFmts>
  <fonts count="4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color theme="1"/>
      <name val="Arial"/>
      <family val="2"/>
    </font>
    <font>
      <sz val="9"/>
      <color indexed="10"/>
      <name val="Geneva"/>
    </font>
    <font>
      <b/>
      <sz val="14"/>
      <color theme="0"/>
      <name val="Arial"/>
      <family val="2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indexed="8"/>
      <name val="Calibri"/>
      <family val="2"/>
    </font>
    <font>
      <sz val="8"/>
      <name val="Arial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28">
    <xf numFmtId="0" fontId="0" fillId="0" borderId="0"/>
    <xf numFmtId="0" fontId="19" fillId="0" borderId="0"/>
    <xf numFmtId="0" fontId="18" fillId="0" borderId="0"/>
    <xf numFmtId="44" fontId="19" fillId="0" borderId="0" applyFont="0" applyFill="0" applyBorder="0" applyAlignment="0" applyProtection="0"/>
    <xf numFmtId="0" fontId="25" fillId="0" borderId="0"/>
    <xf numFmtId="44" fontId="19" fillId="0" borderId="0" applyFont="0" applyFill="0" applyBorder="0" applyAlignment="0" applyProtection="0"/>
    <xf numFmtId="0" fontId="19" fillId="0" borderId="0"/>
    <xf numFmtId="0" fontId="17" fillId="0" borderId="0"/>
    <xf numFmtId="0" fontId="16" fillId="0" borderId="0"/>
    <xf numFmtId="0" fontId="15" fillId="0" borderId="0"/>
    <xf numFmtId="0" fontId="19" fillId="0" borderId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4" fillId="0" borderId="0"/>
    <xf numFmtId="44" fontId="14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  <xf numFmtId="0" fontId="12" fillId="0" borderId="0"/>
    <xf numFmtId="0" fontId="19" fillId="0" borderId="0">
      <alignment vertical="center"/>
    </xf>
    <xf numFmtId="0" fontId="11" fillId="0" borderId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9" fillId="0" borderId="0"/>
    <xf numFmtId="0" fontId="8" fillId="0" borderId="0"/>
    <xf numFmtId="44" fontId="31" fillId="0" borderId="0" applyFont="0" applyFill="0" applyBorder="0" applyAlignment="0" applyProtection="0"/>
    <xf numFmtId="0" fontId="7" fillId="0" borderId="0"/>
    <xf numFmtId="0" fontId="7" fillId="0" borderId="0"/>
    <xf numFmtId="44" fontId="19" fillId="0" borderId="0" applyFont="0" applyFill="0" applyBorder="0" applyAlignment="0" applyProtection="0"/>
    <xf numFmtId="0" fontId="6" fillId="0" borderId="0"/>
    <xf numFmtId="0" fontId="5" fillId="0" borderId="0"/>
    <xf numFmtId="0" fontId="33" fillId="0" borderId="0" applyNumberFormat="0" applyFill="0" applyBorder="0" applyAlignment="0" applyProtection="0"/>
    <xf numFmtId="0" fontId="34" fillId="0" borderId="22" applyNumberFormat="0" applyFill="0" applyAlignment="0" applyProtection="0"/>
    <xf numFmtId="0" fontId="35" fillId="0" borderId="23" applyNumberFormat="0" applyFill="0" applyAlignment="0" applyProtection="0"/>
    <xf numFmtId="0" fontId="36" fillId="0" borderId="24" applyNumberFormat="0" applyFill="0" applyAlignment="0" applyProtection="0"/>
    <xf numFmtId="0" fontId="36" fillId="0" borderId="0" applyNumberFormat="0" applyFill="0" applyBorder="0" applyAlignment="0" applyProtection="0"/>
    <xf numFmtId="0" fontId="37" fillId="9" borderId="0" applyNumberFormat="0" applyBorder="0" applyAlignment="0" applyProtection="0"/>
    <xf numFmtId="0" fontId="38" fillId="10" borderId="0" applyNumberFormat="0" applyBorder="0" applyAlignment="0" applyProtection="0"/>
    <xf numFmtId="0" fontId="39" fillId="11" borderId="0" applyNumberFormat="0" applyBorder="0" applyAlignment="0" applyProtection="0"/>
    <xf numFmtId="0" fontId="40" fillId="12" borderId="25" applyNumberFormat="0" applyAlignment="0" applyProtection="0"/>
    <xf numFmtId="0" fontId="41" fillId="13" borderId="26" applyNumberFormat="0" applyAlignment="0" applyProtection="0"/>
    <xf numFmtId="0" fontId="42" fillId="13" borderId="25" applyNumberFormat="0" applyAlignment="0" applyProtection="0"/>
    <xf numFmtId="0" fontId="43" fillId="0" borderId="27" applyNumberFormat="0" applyFill="0" applyAlignment="0" applyProtection="0"/>
    <xf numFmtId="0" fontId="44" fillId="14" borderId="28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7" fillId="0" borderId="30" applyNumberFormat="0" applyFill="0" applyAlignment="0" applyProtection="0"/>
    <xf numFmtId="0" fontId="29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9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9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9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9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29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7" fillId="0" borderId="0"/>
    <xf numFmtId="0" fontId="4" fillId="15" borderId="29" applyNumberFormat="0" applyFont="0" applyAlignment="0" applyProtection="0"/>
    <xf numFmtId="0" fontId="32" fillId="0" borderId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19" fillId="0" borderId="0"/>
    <xf numFmtId="4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15" borderId="29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</cellStyleXfs>
  <cellXfs count="127">
    <xf numFmtId="0" fontId="0" fillId="0" borderId="0" xfId="0"/>
    <xf numFmtId="0" fontId="21" fillId="0" borderId="1" xfId="1" applyFont="1" applyBorder="1" applyAlignment="1">
      <alignment horizontal="center" vertical="center" wrapText="1"/>
    </xf>
    <xf numFmtId="0" fontId="24" fillId="0" borderId="1" xfId="1" applyFont="1" applyBorder="1" applyAlignment="1">
      <alignment vertical="center" wrapText="1"/>
    </xf>
    <xf numFmtId="44" fontId="0" fillId="0" borderId="8" xfId="96" applyFont="1" applyFill="1" applyBorder="1"/>
    <xf numFmtId="0" fontId="32" fillId="0" borderId="0" xfId="76"/>
    <xf numFmtId="168" fontId="19" fillId="0" borderId="0" xfId="76" applyNumberFormat="1" applyFont="1" applyAlignment="1">
      <alignment horizontal="right"/>
    </xf>
    <xf numFmtId="0" fontId="19" fillId="0" borderId="1" xfId="122" applyBorder="1" applyAlignment="1">
      <alignment horizontal="center" wrapText="1"/>
    </xf>
    <xf numFmtId="0" fontId="19" fillId="0" borderId="0" xfId="76" applyFont="1" applyAlignment="1">
      <alignment wrapText="1"/>
    </xf>
    <xf numFmtId="168" fontId="21" fillId="0" borderId="6" xfId="96" applyNumberFormat="1" applyFont="1" applyFill="1" applyBorder="1" applyAlignment="1">
      <alignment horizontal="center" vertical="center" wrapText="1"/>
    </xf>
    <xf numFmtId="0" fontId="21" fillId="0" borderId="6" xfId="95" applyFont="1" applyBorder="1" applyAlignment="1">
      <alignment wrapText="1"/>
    </xf>
    <xf numFmtId="49" fontId="19" fillId="2" borderId="1" xfId="95" applyNumberFormat="1" applyFill="1" applyBorder="1" applyAlignment="1">
      <alignment horizontal="center" vertical="center" wrapText="1"/>
    </xf>
    <xf numFmtId="0" fontId="19" fillId="0" borderId="1" xfId="95" applyBorder="1" applyAlignment="1">
      <alignment horizontal="center" wrapText="1"/>
    </xf>
    <xf numFmtId="0" fontId="20" fillId="7" borderId="1" xfId="122" applyFont="1" applyFill="1" applyBorder="1" applyAlignment="1">
      <alignment horizontal="centerContinuous" wrapText="1"/>
    </xf>
    <xf numFmtId="49" fontId="19" fillId="2" borderId="6" xfId="95" applyNumberFormat="1" applyFill="1" applyBorder="1" applyAlignment="1">
      <alignment horizontal="center" vertical="center" wrapText="1"/>
    </xf>
    <xf numFmtId="0" fontId="20" fillId="7" borderId="1" xfId="122" applyFont="1" applyFill="1" applyBorder="1" applyAlignment="1">
      <alignment horizontal="center" wrapText="1"/>
    </xf>
    <xf numFmtId="44" fontId="21" fillId="0" borderId="1" xfId="96" applyFont="1" applyFill="1" applyBorder="1" applyAlignment="1">
      <alignment vertical="center"/>
    </xf>
    <xf numFmtId="0" fontId="19" fillId="0" borderId="0" xfId="95"/>
    <xf numFmtId="0" fontId="20" fillId="7" borderId="3" xfId="95" applyFont="1" applyFill="1" applyBorder="1" applyAlignment="1">
      <alignment horizontal="center" wrapText="1"/>
    </xf>
    <xf numFmtId="0" fontId="20" fillId="7" borderId="4" xfId="95" applyFont="1" applyFill="1" applyBorder="1" applyAlignment="1">
      <alignment horizontal="centerContinuous" wrapText="1"/>
    </xf>
    <xf numFmtId="0" fontId="20" fillId="7" borderId="5" xfId="95" applyFont="1" applyFill="1" applyBorder="1" applyAlignment="1">
      <alignment horizontal="centerContinuous" wrapText="1"/>
    </xf>
    <xf numFmtId="0" fontId="20" fillId="7" borderId="13" xfId="95" applyFont="1" applyFill="1" applyBorder="1" applyAlignment="1">
      <alignment horizontal="centerContinuous" wrapText="1"/>
    </xf>
    <xf numFmtId="44" fontId="21" fillId="4" borderId="6" xfId="96" applyFont="1" applyFill="1" applyBorder="1" applyAlignment="1">
      <alignment horizontal="center" vertical="center"/>
    </xf>
    <xf numFmtId="0" fontId="22" fillId="7" borderId="15" xfId="95" applyFont="1" applyFill="1" applyBorder="1"/>
    <xf numFmtId="0" fontId="22" fillId="7" borderId="16" xfId="95" applyFont="1" applyFill="1" applyBorder="1"/>
    <xf numFmtId="49" fontId="19" fillId="0" borderId="1" xfId="95" applyNumberFormat="1" applyBorder="1" applyAlignment="1">
      <alignment horizontal="center" vertical="center" wrapText="1"/>
    </xf>
    <xf numFmtId="3" fontId="19" fillId="0" borderId="1" xfId="95" applyNumberFormat="1" applyBorder="1" applyAlignment="1">
      <alignment horizontal="center" vertical="center"/>
    </xf>
    <xf numFmtId="44" fontId="0" fillId="0" borderId="1" xfId="96" applyFont="1" applyFill="1" applyBorder="1" applyAlignment="1">
      <alignment vertical="center"/>
    </xf>
    <xf numFmtId="0" fontId="29" fillId="8" borderId="1" xfId="126" applyFont="1" applyFill="1" applyBorder="1" applyAlignment="1">
      <alignment vertical="center" wrapText="1"/>
    </xf>
    <xf numFmtId="44" fontId="29" fillId="8" borderId="1" xfId="127" applyFont="1" applyFill="1" applyBorder="1" applyAlignment="1">
      <alignment vertical="center" wrapText="1"/>
    </xf>
    <xf numFmtId="15" fontId="27" fillId="5" borderId="18" xfId="126" applyNumberFormat="1" applyFont="1" applyFill="1" applyBorder="1" applyAlignment="1">
      <alignment vertical="center" wrapText="1"/>
    </xf>
    <xf numFmtId="0" fontId="29" fillId="8" borderId="0" xfId="126" applyFont="1" applyFill="1" applyAlignment="1">
      <alignment vertical="center" wrapText="1"/>
    </xf>
    <xf numFmtId="0" fontId="20" fillId="3" borderId="21" xfId="126" applyFont="1" applyFill="1" applyBorder="1" applyAlignment="1">
      <alignment horizontal="center" wrapText="1"/>
    </xf>
    <xf numFmtId="0" fontId="20" fillId="3" borderId="10" xfId="126" applyFont="1" applyFill="1" applyBorder="1" applyAlignment="1">
      <alignment horizontal="centerContinuous" wrapText="1"/>
    </xf>
    <xf numFmtId="44" fontId="20" fillId="3" borderId="20" xfId="127" applyFont="1" applyFill="1" applyBorder="1" applyAlignment="1">
      <alignment horizontal="centerContinuous" wrapText="1"/>
    </xf>
    <xf numFmtId="0" fontId="20" fillId="3" borderId="13" xfId="126" applyFont="1" applyFill="1" applyBorder="1" applyAlignment="1">
      <alignment horizontal="centerContinuous" wrapText="1"/>
    </xf>
    <xf numFmtId="0" fontId="2" fillId="0" borderId="0" xfId="126"/>
    <xf numFmtId="44" fontId="0" fillId="0" borderId="7" xfId="127" applyFont="1" applyFill="1" applyBorder="1"/>
    <xf numFmtId="44" fontId="0" fillId="0" borderId="8" xfId="127" applyFont="1" applyFill="1" applyBorder="1"/>
    <xf numFmtId="0" fontId="2" fillId="0" borderId="1" xfId="126" applyBorder="1"/>
    <xf numFmtId="9" fontId="2" fillId="0" borderId="1" xfId="126" applyNumberFormat="1" applyBorder="1"/>
    <xf numFmtId="49" fontId="19" fillId="0" borderId="1" xfId="126" applyNumberFormat="1" applyFont="1" applyBorder="1" applyAlignment="1">
      <alignment horizontal="center" wrapText="1"/>
    </xf>
    <xf numFmtId="0" fontId="22" fillId="3" borderId="11" xfId="126" applyFont="1" applyFill="1" applyBorder="1" applyAlignment="1">
      <alignment horizontal="left"/>
    </xf>
    <xf numFmtId="0" fontId="23" fillId="3" borderId="2" xfId="126" applyFont="1" applyFill="1" applyBorder="1"/>
    <xf numFmtId="44" fontId="23" fillId="3" borderId="2" xfId="127" applyFont="1" applyFill="1" applyBorder="1" applyAlignment="1"/>
    <xf numFmtId="0" fontId="23" fillId="5" borderId="9" xfId="126" applyFont="1" applyFill="1" applyBorder="1"/>
    <xf numFmtId="0" fontId="19" fillId="0" borderId="1" xfId="126" applyFont="1" applyBorder="1" applyAlignment="1">
      <alignment horizontal="center" wrapText="1"/>
    </xf>
    <xf numFmtId="164" fontId="2" fillId="0" borderId="1" xfId="126" applyNumberFormat="1" applyBorder="1" applyAlignment="1">
      <alignment horizontal="left" wrapText="1"/>
    </xf>
    <xf numFmtId="44" fontId="0" fillId="0" borderId="1" xfId="127" applyFont="1" applyFill="1" applyBorder="1"/>
    <xf numFmtId="164" fontId="19" fillId="0" borderId="1" xfId="126" applyNumberFormat="1" applyFont="1" applyBorder="1" applyAlignment="1">
      <alignment horizontal="left" wrapText="1"/>
    </xf>
    <xf numFmtId="0" fontId="2" fillId="0" borderId="1" xfId="126" applyBorder="1" applyAlignment="1">
      <alignment horizontal="left" wrapText="1"/>
    </xf>
    <xf numFmtId="44" fontId="0" fillId="0" borderId="1" xfId="127" applyFont="1" applyFill="1" applyBorder="1" applyAlignment="1">
      <alignment horizontal="center"/>
    </xf>
    <xf numFmtId="164" fontId="2" fillId="0" borderId="7" xfId="126" applyNumberFormat="1" applyBorder="1" applyAlignment="1">
      <alignment horizontal="left" wrapText="1"/>
    </xf>
    <xf numFmtId="164" fontId="2" fillId="0" borderId="6" xfId="126" applyNumberFormat="1" applyBorder="1" applyAlignment="1">
      <alignment horizontal="left" wrapText="1"/>
    </xf>
    <xf numFmtId="44" fontId="0" fillId="0" borderId="6" xfId="127" applyFont="1" applyFill="1" applyBorder="1"/>
    <xf numFmtId="0" fontId="20" fillId="3" borderId="3" xfId="126" applyFont="1" applyFill="1" applyBorder="1" applyAlignment="1">
      <alignment horizontal="center" wrapText="1"/>
    </xf>
    <xf numFmtId="0" fontId="20" fillId="3" borderId="4" xfId="126" applyFont="1" applyFill="1" applyBorder="1" applyAlignment="1">
      <alignment horizontal="centerContinuous" wrapText="1"/>
    </xf>
    <xf numFmtId="44" fontId="20" fillId="3" borderId="5" xfId="127" applyFont="1" applyFill="1" applyBorder="1" applyAlignment="1">
      <alignment horizontal="centerContinuous" wrapText="1"/>
    </xf>
    <xf numFmtId="0" fontId="20" fillId="3" borderId="5" xfId="126" applyFont="1" applyFill="1" applyBorder="1" applyAlignment="1">
      <alignment horizontal="centerContinuous" wrapText="1"/>
    </xf>
    <xf numFmtId="0" fontId="20" fillId="3" borderId="17" xfId="126" applyFont="1" applyFill="1" applyBorder="1" applyAlignment="1">
      <alignment horizontal="centerContinuous" wrapText="1"/>
    </xf>
    <xf numFmtId="0" fontId="20" fillId="3" borderId="1" xfId="126" applyFont="1" applyFill="1" applyBorder="1" applyAlignment="1">
      <alignment horizontal="centerContinuous" wrapText="1"/>
    </xf>
    <xf numFmtId="0" fontId="19" fillId="0" borderId="6" xfId="126" applyFont="1" applyBorder="1" applyAlignment="1">
      <alignment horizontal="center" wrapText="1"/>
    </xf>
    <xf numFmtId="9" fontId="2" fillId="0" borderId="9" xfId="126" applyNumberFormat="1" applyBorder="1"/>
    <xf numFmtId="0" fontId="2" fillId="0" borderId="6" xfId="126" applyBorder="1"/>
    <xf numFmtId="44" fontId="0" fillId="0" borderId="6" xfId="127" applyFont="1" applyFill="1" applyBorder="1" applyAlignment="1">
      <alignment wrapText="1"/>
    </xf>
    <xf numFmtId="0" fontId="19" fillId="0" borderId="6" xfId="126" applyFont="1" applyBorder="1"/>
    <xf numFmtId="44" fontId="0" fillId="0" borderId="0" xfId="127" applyFont="1"/>
    <xf numFmtId="0" fontId="21" fillId="2" borderId="6" xfId="126" applyFont="1" applyFill="1" applyBorder="1" applyAlignment="1">
      <alignment horizontal="center" wrapText="1"/>
    </xf>
    <xf numFmtId="0" fontId="21" fillId="2" borderId="6" xfId="126" applyFont="1" applyFill="1" applyBorder="1" applyAlignment="1">
      <alignment horizontal="left" wrapText="1"/>
    </xf>
    <xf numFmtId="0" fontId="2" fillId="0" borderId="1" xfId="126" applyBorder="1" applyAlignment="1">
      <alignment wrapText="1"/>
    </xf>
    <xf numFmtId="0" fontId="21" fillId="2" borderId="6" xfId="126" applyFont="1" applyFill="1" applyBorder="1" applyAlignment="1">
      <alignment wrapText="1"/>
    </xf>
    <xf numFmtId="0" fontId="21" fillId="0" borderId="6" xfId="126" applyFont="1" applyBorder="1" applyAlignment="1">
      <alignment horizontal="center" wrapText="1"/>
    </xf>
    <xf numFmtId="0" fontId="21" fillId="0" borderId="6" xfId="126" applyFont="1" applyBorder="1" applyAlignment="1">
      <alignment wrapText="1"/>
    </xf>
    <xf numFmtId="0" fontId="21" fillId="2" borderId="1" xfId="126" applyFont="1" applyFill="1" applyBorder="1" applyAlignment="1">
      <alignment horizontal="center" wrapText="1"/>
    </xf>
    <xf numFmtId="0" fontId="21" fillId="2" borderId="1" xfId="126" applyFont="1" applyFill="1" applyBorder="1" applyAlignment="1">
      <alignment wrapText="1"/>
    </xf>
    <xf numFmtId="0" fontId="21" fillId="4" borderId="1" xfId="126" applyFont="1" applyFill="1" applyBorder="1" applyAlignment="1">
      <alignment horizontal="center" wrapText="1"/>
    </xf>
    <xf numFmtId="0" fontId="21" fillId="4" borderId="1" xfId="126" applyFont="1" applyFill="1" applyBorder="1" applyAlignment="1">
      <alignment wrapText="1"/>
    </xf>
    <xf numFmtId="0" fontId="21" fillId="0" borderId="1" xfId="126" applyFont="1" applyBorder="1" applyAlignment="1">
      <alignment horizontal="center" wrapText="1"/>
    </xf>
    <xf numFmtId="0" fontId="22" fillId="7" borderId="15" xfId="126" applyFont="1" applyFill="1" applyBorder="1"/>
    <xf numFmtId="0" fontId="22" fillId="7" borderId="16" xfId="126" applyFont="1" applyFill="1" applyBorder="1"/>
    <xf numFmtId="44" fontId="0" fillId="5" borderId="0" xfId="127" applyFont="1" applyFill="1"/>
    <xf numFmtId="0" fontId="2" fillId="5" borderId="1" xfId="126" applyFill="1" applyBorder="1"/>
    <xf numFmtId="9" fontId="19" fillId="0" borderId="7" xfId="126" applyNumberFormat="1" applyFont="1" applyBorder="1" applyAlignment="1">
      <alignment vertical="center" wrapText="1"/>
    </xf>
    <xf numFmtId="0" fontId="21" fillId="0" borderId="7" xfId="126" applyFont="1" applyBorder="1" applyAlignment="1">
      <alignment horizontal="center" wrapText="1"/>
    </xf>
    <xf numFmtId="0" fontId="20" fillId="7" borderId="17" xfId="126" applyFont="1" applyFill="1" applyBorder="1" applyAlignment="1">
      <alignment horizontal="centerContinuous" wrapText="1"/>
    </xf>
    <xf numFmtId="44" fontId="0" fillId="0" borderId="1" xfId="127" applyFont="1" applyFill="1" applyBorder="1" applyAlignment="1">
      <alignment horizontal="center" vertical="center"/>
    </xf>
    <xf numFmtId="0" fontId="21" fillId="0" borderId="0" xfId="126" applyFont="1" applyAlignment="1">
      <alignment horizontal="center" wrapText="1"/>
    </xf>
    <xf numFmtId="0" fontId="24" fillId="0" borderId="0" xfId="126" applyFont="1" applyAlignment="1">
      <alignment wrapText="1"/>
    </xf>
    <xf numFmtId="44" fontId="0" fillId="0" borderId="0" xfId="127" applyFont="1" applyFill="1" applyBorder="1"/>
    <xf numFmtId="0" fontId="2" fillId="0" borderId="9" xfId="126" applyBorder="1" applyAlignment="1">
      <alignment wrapText="1"/>
    </xf>
    <xf numFmtId="0" fontId="22" fillId="7" borderId="11" xfId="126" applyFont="1" applyFill="1" applyBorder="1" applyAlignment="1">
      <alignment horizontal="left"/>
    </xf>
    <xf numFmtId="0" fontId="23" fillId="7" borderId="2" xfId="126" applyFont="1" applyFill="1" applyBorder="1"/>
    <xf numFmtId="44" fontId="23" fillId="7" borderId="2" xfId="127" applyFont="1" applyFill="1" applyBorder="1" applyAlignment="1"/>
    <xf numFmtId="0" fontId="23" fillId="7" borderId="1" xfId="126" applyFont="1" applyFill="1" applyBorder="1"/>
    <xf numFmtId="44" fontId="23" fillId="7" borderId="1" xfId="127" applyFont="1" applyFill="1" applyBorder="1" applyAlignment="1"/>
    <xf numFmtId="0" fontId="19" fillId="2" borderId="1" xfId="126" applyFont="1" applyFill="1" applyBorder="1" applyAlignment="1">
      <alignment horizontal="center" wrapText="1"/>
    </xf>
    <xf numFmtId="164" fontId="19" fillId="2" borderId="1" xfId="126" applyNumberFormat="1" applyFont="1" applyFill="1" applyBorder="1" applyAlignment="1">
      <alignment horizontal="center" wrapText="1"/>
    </xf>
    <xf numFmtId="44" fontId="0" fillId="2" borderId="1" xfId="127" applyFont="1" applyFill="1" applyBorder="1"/>
    <xf numFmtId="0" fontId="22" fillId="7" borderId="1" xfId="126" applyFont="1" applyFill="1" applyBorder="1" applyAlignment="1">
      <alignment horizontal="left"/>
    </xf>
    <xf numFmtId="0" fontId="21" fillId="0" borderId="1" xfId="126" applyFont="1" applyBorder="1" applyAlignment="1">
      <alignment wrapText="1"/>
    </xf>
    <xf numFmtId="0" fontId="19" fillId="0" borderId="1" xfId="126" applyFont="1" applyBorder="1"/>
    <xf numFmtId="0" fontId="19" fillId="0" borderId="1" xfId="126" applyFont="1" applyBorder="1" applyAlignment="1">
      <alignment horizontal="center"/>
    </xf>
    <xf numFmtId="0" fontId="2" fillId="0" borderId="0" xfId="126" applyAlignment="1">
      <alignment horizontal="center" wrapText="1"/>
    </xf>
    <xf numFmtId="0" fontId="20" fillId="7" borderId="1" xfId="126" applyFont="1" applyFill="1" applyBorder="1" applyAlignment="1">
      <alignment horizontal="centerContinuous" wrapText="1"/>
    </xf>
    <xf numFmtId="0" fontId="20" fillId="7" borderId="1" xfId="126" applyFont="1" applyFill="1" applyBorder="1" applyAlignment="1">
      <alignment horizontal="center" wrapText="1"/>
    </xf>
    <xf numFmtId="44" fontId="0" fillId="0" borderId="13" xfId="127" applyFont="1" applyFill="1" applyBorder="1"/>
    <xf numFmtId="0" fontId="2" fillId="0" borderId="6" xfId="126" applyBorder="1" applyAlignment="1">
      <alignment wrapText="1"/>
    </xf>
    <xf numFmtId="9" fontId="2" fillId="0" borderId="6" xfId="126" applyNumberFormat="1" applyBorder="1"/>
    <xf numFmtId="0" fontId="22" fillId="3" borderId="15" xfId="126" applyFont="1" applyFill="1" applyBorder="1" applyAlignment="1"/>
    <xf numFmtId="0" fontId="22" fillId="3" borderId="16" xfId="126" applyFont="1" applyFill="1" applyBorder="1" applyAlignment="1"/>
    <xf numFmtId="0" fontId="22" fillId="3" borderId="19" xfId="126" applyFont="1" applyFill="1" applyBorder="1" applyAlignment="1"/>
    <xf numFmtId="0" fontId="22" fillId="7" borderId="11" xfId="95" applyFont="1" applyFill="1" applyBorder="1" applyAlignment="1">
      <alignment horizontal="center" wrapText="1"/>
    </xf>
    <xf numFmtId="0" fontId="22" fillId="7" borderId="2" xfId="95" applyFont="1" applyFill="1" applyBorder="1" applyAlignment="1">
      <alignment horizontal="center" wrapText="1"/>
    </xf>
    <xf numFmtId="0" fontId="22" fillId="7" borderId="15" xfId="126" applyFont="1" applyFill="1" applyBorder="1" applyAlignment="1">
      <alignment horizontal="center" wrapText="1"/>
    </xf>
    <xf numFmtId="0" fontId="22" fillId="7" borderId="16" xfId="126" applyFont="1" applyFill="1" applyBorder="1" applyAlignment="1">
      <alignment horizontal="center" wrapText="1"/>
    </xf>
    <xf numFmtId="0" fontId="22" fillId="7" borderId="19" xfId="126" applyFont="1" applyFill="1" applyBorder="1" applyAlignment="1">
      <alignment horizontal="center" wrapText="1"/>
    </xf>
    <xf numFmtId="0" fontId="22" fillId="7" borderId="31" xfId="122" applyFont="1" applyFill="1" applyBorder="1" applyAlignment="1">
      <alignment horizontal="left"/>
    </xf>
    <xf numFmtId="0" fontId="22" fillId="7" borderId="12" xfId="122" applyFont="1" applyFill="1" applyBorder="1" applyAlignment="1">
      <alignment horizontal="left"/>
    </xf>
    <xf numFmtId="0" fontId="30" fillId="5" borderId="14" xfId="126" applyFont="1" applyFill="1" applyBorder="1" applyAlignment="1">
      <alignment horizontal="center" vertical="center" wrapText="1"/>
    </xf>
    <xf numFmtId="0" fontId="26" fillId="6" borderId="15" xfId="126" applyFont="1" applyFill="1" applyBorder="1" applyAlignment="1"/>
    <xf numFmtId="0" fontId="26" fillId="6" borderId="16" xfId="126" applyFont="1" applyFill="1" applyBorder="1" applyAlignment="1"/>
    <xf numFmtId="0" fontId="20" fillId="3" borderId="5" xfId="126" applyFont="1" applyFill="1" applyBorder="1" applyAlignment="1">
      <alignment horizontal="center" wrapText="1"/>
    </xf>
    <xf numFmtId="0" fontId="20" fillId="7" borderId="17" xfId="126" applyFont="1" applyFill="1" applyBorder="1" applyAlignment="1">
      <alignment horizontal="center" wrapText="1"/>
    </xf>
    <xf numFmtId="0" fontId="20" fillId="3" borderId="20" xfId="126" applyFont="1" applyFill="1" applyBorder="1" applyAlignment="1">
      <alignment horizontal="center" wrapText="1"/>
    </xf>
    <xf numFmtId="0" fontId="1" fillId="0" borderId="1" xfId="126" applyFont="1" applyBorder="1" applyAlignment="1">
      <alignment horizontal="center" wrapText="1"/>
    </xf>
    <xf numFmtId="0" fontId="1" fillId="0" borderId="7" xfId="126" applyFont="1" applyBorder="1" applyAlignment="1">
      <alignment horizontal="center" wrapText="1"/>
    </xf>
    <xf numFmtId="0" fontId="1" fillId="0" borderId="6" xfId="126" applyFont="1" applyBorder="1" applyAlignment="1">
      <alignment horizontal="center" wrapText="1"/>
    </xf>
    <xf numFmtId="0" fontId="1" fillId="0" borderId="1" xfId="126" applyFont="1" applyBorder="1" applyAlignment="1">
      <alignment horizontal="center"/>
    </xf>
  </cellXfs>
  <cellStyles count="128">
    <cellStyle name="%" xfId="6" xr:uid="{00000000-0005-0000-0000-000000000000}"/>
    <cellStyle name="20% - Accent1" xfId="51" builtinId="30" customBuiltin="1"/>
    <cellStyle name="20% - Accent1 2" xfId="77" xr:uid="{0FCFA51A-DA6B-4D32-9D38-7F78C3A3568F}"/>
    <cellStyle name="20% - Accent2" xfId="55" builtinId="34" customBuiltin="1"/>
    <cellStyle name="20% - Accent2 2" xfId="80" xr:uid="{864CC381-0209-4D3E-BB28-D30D33E4A382}"/>
    <cellStyle name="20% - Accent3" xfId="59" builtinId="38" customBuiltin="1"/>
    <cellStyle name="20% - Accent3 2" xfId="83" xr:uid="{49382802-2A8F-4531-9B84-8D416A540283}"/>
    <cellStyle name="20% - Accent4" xfId="63" builtinId="42" customBuiltin="1"/>
    <cellStyle name="20% - Accent4 2" xfId="86" xr:uid="{8F237BBF-11B4-4AB6-939D-4AE4858C370A}"/>
    <cellStyle name="20% - Accent5" xfId="67" builtinId="46" customBuiltin="1"/>
    <cellStyle name="20% - Accent5 2" xfId="89" xr:uid="{5022BD14-5940-4FAB-AEC8-A6A15007313B}"/>
    <cellStyle name="20% - Accent6" xfId="71" builtinId="50" customBuiltin="1"/>
    <cellStyle name="20% - Accent6 2" xfId="92" xr:uid="{7811F4FE-713F-4D3E-A887-29C84809FF55}"/>
    <cellStyle name="40% - Accent1" xfId="52" builtinId="31" customBuiltin="1"/>
    <cellStyle name="40% - Accent1 2" xfId="78" xr:uid="{02CF2158-D49B-410B-AA12-9C5CCB07A3B9}"/>
    <cellStyle name="40% - Accent2" xfId="56" builtinId="35" customBuiltin="1"/>
    <cellStyle name="40% - Accent2 2" xfId="81" xr:uid="{51A53DA2-2DB2-4BA5-B8AA-750EB7BFBCAC}"/>
    <cellStyle name="40% - Accent3" xfId="60" builtinId="39" customBuiltin="1"/>
    <cellStyle name="40% - Accent3 2" xfId="84" xr:uid="{84AC67AA-113D-4B1E-97D8-D5D921E3A8E3}"/>
    <cellStyle name="40% - Accent4" xfId="64" builtinId="43" customBuiltin="1"/>
    <cellStyle name="40% - Accent4 2" xfId="87" xr:uid="{174D5754-6980-401A-97D9-599C8610FC28}"/>
    <cellStyle name="40% - Accent5" xfId="68" builtinId="47" customBuiltin="1"/>
    <cellStyle name="40% - Accent5 2" xfId="90" xr:uid="{121AFAEC-BE89-4916-9435-D6E0C21F00E9}"/>
    <cellStyle name="40% - Accent6" xfId="72" builtinId="51" customBuiltin="1"/>
    <cellStyle name="40% - Accent6 2" xfId="93" xr:uid="{C1FA4A93-4299-4404-A0B1-628A50AFF0A7}"/>
    <cellStyle name="60% - Accent1" xfId="53" builtinId="32" customBuiltin="1"/>
    <cellStyle name="60% - Accent1 2" xfId="79" xr:uid="{605D4D67-D843-41DD-A91D-B0E43B3EC542}"/>
    <cellStyle name="60% - Accent2" xfId="57" builtinId="36" customBuiltin="1"/>
    <cellStyle name="60% - Accent2 2" xfId="82" xr:uid="{E188078B-7D0A-4F34-8F4C-3ACD56F6EB61}"/>
    <cellStyle name="60% - Accent3" xfId="61" builtinId="40" customBuiltin="1"/>
    <cellStyle name="60% - Accent3 2" xfId="85" xr:uid="{7A3D7DF6-8857-4DC1-96FD-B69A3EC8A762}"/>
    <cellStyle name="60% - Accent4" xfId="65" builtinId="44" customBuiltin="1"/>
    <cellStyle name="60% - Accent4 2" xfId="88" xr:uid="{FEEA9850-3A93-42B8-9287-06AC12551395}"/>
    <cellStyle name="60% - Accent5" xfId="69" builtinId="48" customBuiltin="1"/>
    <cellStyle name="60% - Accent5 2" xfId="91" xr:uid="{EF69C92E-88F0-4E0D-921B-F50DB2C9D00B}"/>
    <cellStyle name="60% - Accent6" xfId="73" builtinId="52" customBuiltin="1"/>
    <cellStyle name="60% - Accent6 2" xfId="94" xr:uid="{289F0ED7-F62E-4C71-B718-5CC67AEAFF45}"/>
    <cellStyle name="Accent1" xfId="50" builtinId="29" customBuiltin="1"/>
    <cellStyle name="Accent2" xfId="54" builtinId="33" customBuiltin="1"/>
    <cellStyle name="Accent3" xfId="58" builtinId="37" customBuiltin="1"/>
    <cellStyle name="Accent4" xfId="62" builtinId="41" customBuiltin="1"/>
    <cellStyle name="Accent5" xfId="66" builtinId="45" customBuiltin="1"/>
    <cellStyle name="Accent6" xfId="70" builtinId="49" customBuiltin="1"/>
    <cellStyle name="Bad" xfId="40" builtinId="27" customBuiltin="1"/>
    <cellStyle name="Calculation" xfId="44" builtinId="22" customBuiltin="1"/>
    <cellStyle name="Check Cell" xfId="46" builtinId="23" customBuiltin="1"/>
    <cellStyle name="Comma 2" xfId="12" xr:uid="{00000000-0005-0000-0000-000001000000}"/>
    <cellStyle name="Comma 2 2" xfId="103" xr:uid="{B1AADA4F-5907-40B6-84B8-4FFBD970BA69}"/>
    <cellStyle name="Currency 10" xfId="28" xr:uid="{00000000-0005-0000-0000-000003000000}"/>
    <cellStyle name="Currency 10 2" xfId="31" xr:uid="{00000000-0005-0000-0000-000004000000}"/>
    <cellStyle name="Currency 11" xfId="96" xr:uid="{DF1EE936-FCDC-443E-9E57-31B78E8F93D4}"/>
    <cellStyle name="Currency 2" xfId="3" xr:uid="{00000000-0005-0000-0000-000005000000}"/>
    <cellStyle name="Currency 3" xfId="5" xr:uid="{00000000-0005-0000-0000-000006000000}"/>
    <cellStyle name="Currency 4" xfId="13" xr:uid="{00000000-0005-0000-0000-000007000000}"/>
    <cellStyle name="Currency 4 2" xfId="104" xr:uid="{4B52ECB7-49F2-4C30-A9D1-B2A57918DE80}"/>
    <cellStyle name="Currency 5" xfId="15" xr:uid="{00000000-0005-0000-0000-000008000000}"/>
    <cellStyle name="Currency 5 2" xfId="106" xr:uid="{E8C23C6A-3B2B-4C2B-A371-607493839474}"/>
    <cellStyle name="Currency 6" xfId="17" xr:uid="{00000000-0005-0000-0000-000009000000}"/>
    <cellStyle name="Currency 6 2" xfId="108" xr:uid="{BA4E5D28-ABC5-4A05-9F3A-774A9BD129DD}"/>
    <cellStyle name="Currency 7" xfId="21" xr:uid="{00000000-0005-0000-0000-00000A000000}"/>
    <cellStyle name="Currency 7 2" xfId="111" xr:uid="{E4620D86-708A-4F3B-BB87-9BC984BED448}"/>
    <cellStyle name="Currency 8" xfId="23" xr:uid="{00000000-0005-0000-0000-00000B000000}"/>
    <cellStyle name="Currency 8 2" xfId="113" xr:uid="{7BFDD6D1-BCD8-4995-9508-E1694AC6E24E}"/>
    <cellStyle name="Currency 9" xfId="25" xr:uid="{00000000-0005-0000-0000-00000C000000}"/>
    <cellStyle name="Currency 9 2" xfId="115" xr:uid="{8C26CF79-E144-4D07-AA8C-11BDBA66C4A9}"/>
    <cellStyle name="Currency 9 2 2" xfId="127" xr:uid="{C8C6CA39-22AA-4E4E-A0AE-E6C1DA2FB571}"/>
    <cellStyle name="Currency 9 3" xfId="125" xr:uid="{122BD0BB-91EF-4D70-94CE-4FC59E3DC344}"/>
    <cellStyle name="Explanatory Text" xfId="48" builtinId="53" customBuiltin="1"/>
    <cellStyle name="Good" xfId="39" builtinId="26" customBuiltin="1"/>
    <cellStyle name="Heading 1" xfId="35" builtinId="16" customBuiltin="1"/>
    <cellStyle name="Heading 2" xfId="36" builtinId="17" customBuiltin="1"/>
    <cellStyle name="Heading 3" xfId="37" builtinId="18" customBuiltin="1"/>
    <cellStyle name="Heading 4" xfId="38" builtinId="19" customBuiltin="1"/>
    <cellStyle name="Input" xfId="42" builtinId="20" customBuiltin="1"/>
    <cellStyle name="Linked Cell" xfId="45" builtinId="24" customBuiltin="1"/>
    <cellStyle name="Neutral" xfId="41" builtinId="28" customBuiltin="1"/>
    <cellStyle name="Normal" xfId="0" builtinId="0"/>
    <cellStyle name="Normal 10" xfId="20" xr:uid="{00000000-0005-0000-0000-00000E000000}"/>
    <cellStyle name="Normal 10 2" xfId="110" xr:uid="{66633B15-F84A-4930-8489-FFBB4393ABC0}"/>
    <cellStyle name="Normal 11" xfId="24" xr:uid="{00000000-0005-0000-0000-00000F000000}"/>
    <cellStyle name="Normal 11 2" xfId="114" xr:uid="{395D22A3-4D12-41F5-933C-0906609C8F2C}"/>
    <cellStyle name="Normal 11 2 2" xfId="126" xr:uid="{65BF3D24-D1F8-4157-9F4C-0218EB78A515}"/>
    <cellStyle name="Normal 11 3" xfId="124" xr:uid="{8641B457-74F3-42F6-9476-8DFED51DD240}"/>
    <cellStyle name="Normal 12" xfId="26" xr:uid="{00000000-0005-0000-0000-000010000000}"/>
    <cellStyle name="Normal 12 2" xfId="116" xr:uid="{4B412EE6-4C45-4C0D-AFBB-679E633D9096}"/>
    <cellStyle name="Normal 13" xfId="27" xr:uid="{00000000-0005-0000-0000-000011000000}"/>
    <cellStyle name="Normal 13 2" xfId="117" xr:uid="{2751DA23-33FC-42DC-A4D5-3BC3EAA7E97D}"/>
    <cellStyle name="Normal 14" xfId="32" xr:uid="{00000000-0005-0000-0000-000012000000}"/>
    <cellStyle name="Normal 14 2" xfId="120" xr:uid="{4A53876D-1C7F-427B-8D6F-59A57206A997}"/>
    <cellStyle name="Normal 15" xfId="33" xr:uid="{00000000-0005-0000-0000-000013000000}"/>
    <cellStyle name="Normal 15 2" xfId="121" xr:uid="{DF1C242E-0D8B-4E96-846C-A7E75541C207}"/>
    <cellStyle name="Normal 16" xfId="74" xr:uid="{BA4AC28E-F616-4751-937F-694D03FAC192}"/>
    <cellStyle name="Normal 17" xfId="95" xr:uid="{46103F79-7F05-447A-B65C-3AC2AD66D884}"/>
    <cellStyle name="Normal 18" xfId="76" xr:uid="{64271CEF-2C69-4042-8339-27FA927DD6B5}"/>
    <cellStyle name="Normal 2" xfId="1" xr:uid="{00000000-0005-0000-0000-000014000000}"/>
    <cellStyle name="Normal 3" xfId="2" xr:uid="{00000000-0005-0000-0000-000015000000}"/>
    <cellStyle name="Normal 3 2" xfId="7" xr:uid="{00000000-0005-0000-0000-000016000000}"/>
    <cellStyle name="Normal 3 2 2" xfId="30" xr:uid="{00000000-0005-0000-0000-000017000000}"/>
    <cellStyle name="Normal 3 2 2 2" xfId="119" xr:uid="{7F85B2CA-5FD8-4F19-A180-E5795C99A3DA}"/>
    <cellStyle name="Normal 3 2 3" xfId="99" xr:uid="{0E52D3BB-E193-4098-99E5-0CB938DD741A}"/>
    <cellStyle name="Normal 3 3" xfId="18" xr:uid="{00000000-0005-0000-0000-000018000000}"/>
    <cellStyle name="Normal 3 3 2" xfId="109" xr:uid="{025DA723-5BB8-4496-B161-9128B4F58267}"/>
    <cellStyle name="Normal 3 4" xfId="29" xr:uid="{00000000-0005-0000-0000-000019000000}"/>
    <cellStyle name="Normal 3 4 2" xfId="118" xr:uid="{DB16AFCB-1043-470D-8957-69E27048D8FA}"/>
    <cellStyle name="Normal 3 5" xfId="98" xr:uid="{BEE96DA0-77DE-47A4-842C-9E9E4987C061}"/>
    <cellStyle name="Normal 4" xfId="8" xr:uid="{00000000-0005-0000-0000-00001A000000}"/>
    <cellStyle name="Normal 4 2" xfId="100" xr:uid="{8AAB84F4-80D3-48D8-8FA1-EDFB5EFEADA0}"/>
    <cellStyle name="Normal 5" xfId="9" xr:uid="{00000000-0005-0000-0000-00001B000000}"/>
    <cellStyle name="Normal 5 2" xfId="101" xr:uid="{A67E790D-8E77-47E8-AB4B-1BB37B9D4B1B}"/>
    <cellStyle name="Normal 6" xfId="14" xr:uid="{00000000-0005-0000-0000-00001C000000}"/>
    <cellStyle name="Normal 6 2" xfId="105" xr:uid="{06938E1F-C29B-4DC0-8499-F1BEAC77E9BD}"/>
    <cellStyle name="Normal 7" xfId="16" xr:uid="{00000000-0005-0000-0000-00001D000000}"/>
    <cellStyle name="Normal 7 2" xfId="107" xr:uid="{16694B6B-445F-45CC-BEA4-2191C8BBE38B}"/>
    <cellStyle name="Normal 8" xfId="19" xr:uid="{00000000-0005-0000-0000-00001E000000}"/>
    <cellStyle name="Normal 9" xfId="10" xr:uid="{00000000-0005-0000-0000-00001F000000}"/>
    <cellStyle name="Normal_Sheet2" xfId="122" xr:uid="{F1C21EF0-6CF5-4DB5-9405-589438ADF2C6}"/>
    <cellStyle name="Note 2" xfId="75" xr:uid="{0DC3C048-45E8-4710-B91A-11DBF45737FB}"/>
    <cellStyle name="Note 2 2" xfId="123" xr:uid="{00860194-3DAB-45BC-9E05-D9920543FBB2}"/>
    <cellStyle name="Output" xfId="43" builtinId="21" customBuiltin="1"/>
    <cellStyle name="Percent 2" xfId="11" xr:uid="{00000000-0005-0000-0000-000024000000}"/>
    <cellStyle name="Percent 2 2" xfId="102" xr:uid="{C17559F9-C4E3-4E1E-9F45-2C11189C17E0}"/>
    <cellStyle name="Percent 3" xfId="22" xr:uid="{00000000-0005-0000-0000-000025000000}"/>
    <cellStyle name="Percent 3 2" xfId="112" xr:uid="{278A755C-2E14-4B04-BDC0-07CAEF0173EE}"/>
    <cellStyle name="Percent 4" xfId="97" xr:uid="{F01D6B90-32BA-424D-80C9-A0F76C46224D}"/>
    <cellStyle name="Style 1" xfId="4" xr:uid="{00000000-0005-0000-0000-000026000000}"/>
    <cellStyle name="Title" xfId="34" builtinId="15" customBuiltin="1"/>
    <cellStyle name="Total" xfId="49" builtinId="25" customBuiltin="1"/>
    <cellStyle name="Warning Text" xfId="47" builtinId="11" customBuiltin="1"/>
  </cellStyles>
  <dxfs count="0"/>
  <tableStyles count="0" defaultTableStyle="TableStyleMedium9" defaultPivotStyle="PivotStyleLight16"/>
  <colors>
    <mruColors>
      <color rgb="FFFF99CC"/>
      <color rgb="FFCC99FF"/>
      <color rgb="FFBB1AD6"/>
      <color rgb="FFFFCC00"/>
      <color rgb="FF66FF33"/>
      <color rgb="FFFF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maier.RSINTERNAL/Documents/a%20RedSky/Marketing/Pricing/All%20Products%20-%20All%20Part%20%23s%20-%20BPs%20and%20Avaya%20%20-%20Price%20List/Avaya%20Pricing/SPP%20Exhibit%20A%20Redsky%20v2%200%20Nov%20201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, Dates, Territory"/>
      <sheetName val="RedSky Indirect"/>
      <sheetName val="RedSky Direct US"/>
      <sheetName val="RedSky Direct RoW"/>
      <sheetName val="Product Description Control"/>
      <sheetName val="Version Control"/>
    </sheetNames>
    <sheetDataSet>
      <sheetData sheetId="0"/>
      <sheetData sheetId="1"/>
      <sheetData sheetId="2"/>
      <sheetData sheetId="3" refreshError="1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F893D-47C2-4348-AD28-A87FA553AB56}">
  <sheetPr>
    <tabColor rgb="FFFFC000"/>
  </sheetPr>
  <dimension ref="A1:N94"/>
  <sheetViews>
    <sheetView tabSelected="1" zoomScaleNormal="100" workbookViewId="0">
      <pane ySplit="1" topLeftCell="A92" activePane="bottomLeft" state="frozen"/>
      <selection activeCell="B1" sqref="B1"/>
      <selection pane="bottomLeft" activeCell="B106" sqref="B106"/>
    </sheetView>
  </sheetViews>
  <sheetFormatPr defaultColWidth="12.81640625" defaultRowHeight="14.5"/>
  <cols>
    <col min="1" max="1" width="17.81640625" style="101" customWidth="1"/>
    <col min="2" max="2" width="42.26953125" style="35" customWidth="1"/>
    <col min="3" max="3" width="19.54296875" style="65" customWidth="1"/>
    <col min="4" max="4" width="18.1796875" style="65" customWidth="1"/>
    <col min="5" max="5" width="19.7265625" style="35" customWidth="1"/>
    <col min="6" max="16384" width="12.81640625" style="35"/>
  </cols>
  <sheetData>
    <row r="1" spans="1:6" s="27" customFormat="1">
      <c r="C1" s="28"/>
      <c r="D1" s="28"/>
    </row>
    <row r="2" spans="1:6" s="30" customFormat="1" ht="29.25" customHeight="1">
      <c r="A2" s="117" t="s">
        <v>137</v>
      </c>
      <c r="B2" s="117"/>
      <c r="C2" s="117"/>
      <c r="D2" s="117"/>
      <c r="E2" s="117"/>
      <c r="F2" s="29">
        <v>44256</v>
      </c>
    </row>
    <row r="3" spans="1:6" ht="18.5" thickBot="1">
      <c r="A3" s="41" t="s">
        <v>3</v>
      </c>
      <c r="B3" s="42"/>
      <c r="C3" s="43"/>
      <c r="D3" s="44"/>
      <c r="E3" s="44"/>
      <c r="F3" s="44"/>
    </row>
    <row r="4" spans="1:6">
      <c r="A4" s="45" t="s">
        <v>4</v>
      </c>
      <c r="B4" s="46" t="s">
        <v>142</v>
      </c>
      <c r="C4" s="47">
        <v>8800</v>
      </c>
      <c r="D4" s="37">
        <f>C4*0.9</f>
        <v>7920</v>
      </c>
      <c r="E4" s="38" t="s">
        <v>143</v>
      </c>
      <c r="F4" s="39">
        <v>0.1</v>
      </c>
    </row>
    <row r="5" spans="1:6">
      <c r="A5" s="123" t="s">
        <v>5</v>
      </c>
      <c r="B5" s="46" t="s">
        <v>144</v>
      </c>
      <c r="C5" s="47">
        <v>26000</v>
      </c>
      <c r="D5" s="37">
        <f t="shared" ref="D5:D14" si="0">C5*0.9</f>
        <v>23400</v>
      </c>
      <c r="E5" s="38" t="s">
        <v>143</v>
      </c>
      <c r="F5" s="39">
        <v>0.1</v>
      </c>
    </row>
    <row r="6" spans="1:6">
      <c r="A6" s="45" t="s">
        <v>6</v>
      </c>
      <c r="B6" s="48" t="s">
        <v>145</v>
      </c>
      <c r="C6" s="47">
        <v>13800</v>
      </c>
      <c r="D6" s="37">
        <f t="shared" si="0"/>
        <v>12420</v>
      </c>
      <c r="E6" s="38" t="s">
        <v>143</v>
      </c>
      <c r="F6" s="39">
        <v>0.1</v>
      </c>
    </row>
    <row r="7" spans="1:6" ht="29">
      <c r="A7" s="45" t="s">
        <v>11</v>
      </c>
      <c r="B7" s="46" t="s">
        <v>12</v>
      </c>
      <c r="C7" s="47">
        <v>8800</v>
      </c>
      <c r="D7" s="37">
        <f t="shared" si="0"/>
        <v>7920</v>
      </c>
      <c r="E7" s="38" t="s">
        <v>143</v>
      </c>
      <c r="F7" s="39">
        <v>0.1</v>
      </c>
    </row>
    <row r="8" spans="1:6">
      <c r="A8" s="123" t="s">
        <v>13</v>
      </c>
      <c r="B8" s="49" t="s">
        <v>14</v>
      </c>
      <c r="C8" s="50">
        <v>9</v>
      </c>
      <c r="D8" s="37">
        <f t="shared" si="0"/>
        <v>8.1</v>
      </c>
      <c r="E8" s="38" t="s">
        <v>143</v>
      </c>
      <c r="F8" s="39">
        <v>0.1</v>
      </c>
    </row>
    <row r="9" spans="1:6" ht="29">
      <c r="A9" s="123" t="s">
        <v>15</v>
      </c>
      <c r="B9" s="46" t="s">
        <v>146</v>
      </c>
      <c r="C9" s="47">
        <v>8800</v>
      </c>
      <c r="D9" s="37">
        <f t="shared" si="0"/>
        <v>7920</v>
      </c>
      <c r="E9" s="38" t="s">
        <v>143</v>
      </c>
      <c r="F9" s="39">
        <v>0.1</v>
      </c>
    </row>
    <row r="10" spans="1:6" ht="29">
      <c r="A10" s="11" t="s">
        <v>16</v>
      </c>
      <c r="B10" s="46" t="s">
        <v>17</v>
      </c>
      <c r="C10" s="47">
        <v>17600</v>
      </c>
      <c r="D10" s="37">
        <f t="shared" si="0"/>
        <v>15840</v>
      </c>
      <c r="E10" s="38" t="s">
        <v>143</v>
      </c>
      <c r="F10" s="39">
        <v>0.1</v>
      </c>
    </row>
    <row r="11" spans="1:6" ht="29">
      <c r="A11" s="124" t="s">
        <v>18</v>
      </c>
      <c r="B11" s="51" t="s">
        <v>19</v>
      </c>
      <c r="C11" s="36">
        <v>9</v>
      </c>
      <c r="D11" s="37">
        <f t="shared" si="0"/>
        <v>8.1</v>
      </c>
      <c r="E11" s="38" t="s">
        <v>143</v>
      </c>
      <c r="F11" s="39">
        <v>0.1</v>
      </c>
    </row>
    <row r="12" spans="1:6" ht="29">
      <c r="A12" s="45" t="s">
        <v>7</v>
      </c>
      <c r="B12" s="46" t="s">
        <v>8</v>
      </c>
      <c r="C12" s="47">
        <v>2500</v>
      </c>
      <c r="D12" s="37">
        <f t="shared" si="0"/>
        <v>2250</v>
      </c>
      <c r="E12" s="38" t="s">
        <v>143</v>
      </c>
      <c r="F12" s="39">
        <v>0.1</v>
      </c>
    </row>
    <row r="13" spans="1:6">
      <c r="A13" s="45" t="s">
        <v>9</v>
      </c>
      <c r="B13" s="52" t="s">
        <v>10</v>
      </c>
      <c r="C13" s="53">
        <v>2500</v>
      </c>
      <c r="D13" s="37">
        <f t="shared" si="0"/>
        <v>2250</v>
      </c>
      <c r="E13" s="38" t="s">
        <v>143</v>
      </c>
      <c r="F13" s="39">
        <v>0.1</v>
      </c>
    </row>
    <row r="14" spans="1:6" ht="29.5" thickBot="1">
      <c r="A14" s="123" t="s">
        <v>20</v>
      </c>
      <c r="B14" s="49" t="s">
        <v>21</v>
      </c>
      <c r="C14" s="50">
        <v>7.2</v>
      </c>
      <c r="D14" s="37">
        <f t="shared" si="0"/>
        <v>6.48</v>
      </c>
      <c r="E14" s="38" t="s">
        <v>143</v>
      </c>
      <c r="F14" s="39">
        <v>0.1</v>
      </c>
    </row>
    <row r="15" spans="1:6" ht="18.5" thickBot="1">
      <c r="A15" s="107" t="s">
        <v>22</v>
      </c>
      <c r="B15" s="108"/>
      <c r="C15" s="109"/>
      <c r="D15" s="44"/>
      <c r="E15" s="44"/>
      <c r="F15" s="44"/>
    </row>
    <row r="16" spans="1:6" ht="15" thickBot="1">
      <c r="A16" s="54" t="s">
        <v>138</v>
      </c>
      <c r="B16" s="55" t="s">
        <v>1</v>
      </c>
      <c r="C16" s="56" t="s">
        <v>139</v>
      </c>
      <c r="D16" s="57" t="s">
        <v>161</v>
      </c>
      <c r="E16" s="58" t="s">
        <v>140</v>
      </c>
      <c r="F16" s="59" t="s">
        <v>147</v>
      </c>
    </row>
    <row r="17" spans="1:6">
      <c r="A17" s="60" t="s">
        <v>23</v>
      </c>
      <c r="B17" s="52" t="s">
        <v>24</v>
      </c>
      <c r="C17" s="53">
        <v>100</v>
      </c>
      <c r="D17" s="37">
        <f>C17*0.93</f>
        <v>93</v>
      </c>
      <c r="E17" s="38" t="s">
        <v>143</v>
      </c>
      <c r="F17" s="39">
        <v>7.0000000000000007E-2</v>
      </c>
    </row>
    <row r="18" spans="1:6">
      <c r="A18" s="60" t="s">
        <v>25</v>
      </c>
      <c r="B18" s="52" t="s">
        <v>26</v>
      </c>
      <c r="C18" s="53">
        <v>100</v>
      </c>
      <c r="D18" s="37">
        <f t="shared" ref="D18:D21" si="1">C18*0.93</f>
        <v>93</v>
      </c>
      <c r="E18" s="38" t="s">
        <v>143</v>
      </c>
      <c r="F18" s="39">
        <v>7.0000000000000007E-2</v>
      </c>
    </row>
    <row r="19" spans="1:6">
      <c r="A19" s="60" t="s">
        <v>27</v>
      </c>
      <c r="B19" s="52" t="s">
        <v>28</v>
      </c>
      <c r="C19" s="53">
        <v>100</v>
      </c>
      <c r="D19" s="37">
        <f t="shared" si="1"/>
        <v>93</v>
      </c>
      <c r="E19" s="38" t="s">
        <v>143</v>
      </c>
      <c r="F19" s="39">
        <v>7.0000000000000007E-2</v>
      </c>
    </row>
    <row r="20" spans="1:6">
      <c r="A20" s="60" t="s">
        <v>29</v>
      </c>
      <c r="B20" s="52" t="s">
        <v>30</v>
      </c>
      <c r="C20" s="53">
        <v>100</v>
      </c>
      <c r="D20" s="37">
        <f t="shared" si="1"/>
        <v>93</v>
      </c>
      <c r="E20" s="38" t="s">
        <v>143</v>
      </c>
      <c r="F20" s="39">
        <v>7.0000000000000007E-2</v>
      </c>
    </row>
    <row r="21" spans="1:6" ht="15" thickBot="1">
      <c r="A21" s="60" t="s">
        <v>31</v>
      </c>
      <c r="B21" s="52" t="s">
        <v>32</v>
      </c>
      <c r="C21" s="53">
        <v>100</v>
      </c>
      <c r="D21" s="37">
        <f t="shared" si="1"/>
        <v>93</v>
      </c>
      <c r="E21" s="38" t="s">
        <v>143</v>
      </c>
      <c r="F21" s="39">
        <v>7.0000000000000007E-2</v>
      </c>
    </row>
    <row r="22" spans="1:6" ht="18.5" thickBot="1">
      <c r="A22" s="107" t="s">
        <v>33</v>
      </c>
      <c r="B22" s="108"/>
      <c r="C22" s="109"/>
      <c r="D22" s="44"/>
      <c r="E22" s="44"/>
      <c r="F22" s="44"/>
    </row>
    <row r="23" spans="1:6">
      <c r="A23" s="60" t="s">
        <v>34</v>
      </c>
      <c r="B23" s="62" t="s">
        <v>35</v>
      </c>
      <c r="C23" s="63">
        <v>85.49</v>
      </c>
      <c r="D23" s="37">
        <f>C23*0.9</f>
        <v>76.941000000000003</v>
      </c>
      <c r="E23" s="38" t="s">
        <v>143</v>
      </c>
      <c r="F23" s="39">
        <v>0.1</v>
      </c>
    </row>
    <row r="24" spans="1:6">
      <c r="A24" s="60" t="s">
        <v>36</v>
      </c>
      <c r="B24" s="62" t="s">
        <v>37</v>
      </c>
      <c r="C24" s="63">
        <v>1538.82</v>
      </c>
      <c r="D24" s="37">
        <f t="shared" ref="D24:D29" si="2">C24*0.9</f>
        <v>1384.9379999999999</v>
      </c>
      <c r="E24" s="38" t="s">
        <v>143</v>
      </c>
      <c r="F24" s="39">
        <v>0.1</v>
      </c>
    </row>
    <row r="25" spans="1:6">
      <c r="A25" s="60" t="s">
        <v>38</v>
      </c>
      <c r="B25" s="62" t="s">
        <v>39</v>
      </c>
      <c r="C25" s="63">
        <v>641.17499999999995</v>
      </c>
      <c r="D25" s="37">
        <f t="shared" si="2"/>
        <v>577.0575</v>
      </c>
      <c r="E25" s="38" t="s">
        <v>143</v>
      </c>
      <c r="F25" s="39">
        <v>0.1</v>
      </c>
    </row>
    <row r="26" spans="1:6">
      <c r="A26" s="60" t="s">
        <v>40</v>
      </c>
      <c r="B26" s="62" t="s">
        <v>41</v>
      </c>
      <c r="C26" s="63">
        <v>1282.3499999999999</v>
      </c>
      <c r="D26" s="37">
        <f t="shared" si="2"/>
        <v>1154.115</v>
      </c>
      <c r="E26" s="38" t="s">
        <v>143</v>
      </c>
      <c r="F26" s="39">
        <v>0.1</v>
      </c>
    </row>
    <row r="27" spans="1:6">
      <c r="A27" s="60" t="s">
        <v>42</v>
      </c>
      <c r="B27" s="62" t="s">
        <v>43</v>
      </c>
      <c r="C27" s="63">
        <v>641.17499999999995</v>
      </c>
      <c r="D27" s="37">
        <f t="shared" si="2"/>
        <v>577.0575</v>
      </c>
      <c r="E27" s="38" t="s">
        <v>143</v>
      </c>
      <c r="F27" s="39">
        <v>0.1</v>
      </c>
    </row>
    <row r="28" spans="1:6">
      <c r="A28" s="40" t="s">
        <v>44</v>
      </c>
      <c r="B28" s="62" t="s">
        <v>45</v>
      </c>
      <c r="C28" s="63">
        <v>250</v>
      </c>
      <c r="D28" s="37">
        <f t="shared" si="2"/>
        <v>225</v>
      </c>
      <c r="E28" s="38" t="s">
        <v>143</v>
      </c>
      <c r="F28" s="39">
        <v>0.1</v>
      </c>
    </row>
    <row r="29" spans="1:6" ht="15" thickBot="1">
      <c r="A29" s="60" t="s">
        <v>46</v>
      </c>
      <c r="B29" s="64" t="s">
        <v>47</v>
      </c>
      <c r="C29" s="63">
        <v>250</v>
      </c>
      <c r="D29" s="37">
        <f t="shared" si="2"/>
        <v>225</v>
      </c>
      <c r="E29" s="38" t="s">
        <v>143</v>
      </c>
      <c r="F29" s="39">
        <v>0.1</v>
      </c>
    </row>
    <row r="30" spans="1:6" ht="18.5" thickBot="1">
      <c r="A30" s="118" t="s">
        <v>162</v>
      </c>
      <c r="B30" s="119"/>
      <c r="C30" s="119"/>
      <c r="E30" s="38"/>
      <c r="F30" s="38"/>
    </row>
    <row r="31" spans="1:6" ht="18.5" thickBot="1">
      <c r="A31" s="107" t="s">
        <v>48</v>
      </c>
      <c r="B31" s="108"/>
      <c r="C31" s="109"/>
      <c r="D31" s="44"/>
      <c r="E31" s="44"/>
      <c r="F31" s="44"/>
    </row>
    <row r="32" spans="1:6" ht="15" thickBot="1">
      <c r="A32" s="54" t="s">
        <v>138</v>
      </c>
      <c r="B32" s="55" t="s">
        <v>1</v>
      </c>
      <c r="C32" s="56" t="s">
        <v>139</v>
      </c>
      <c r="D32" s="120" t="s">
        <v>161</v>
      </c>
      <c r="E32" s="58" t="s">
        <v>140</v>
      </c>
      <c r="F32" s="59" t="s">
        <v>147</v>
      </c>
    </row>
    <row r="33" spans="1:6" ht="41.25" customHeight="1">
      <c r="A33" s="66" t="s">
        <v>49</v>
      </c>
      <c r="B33" s="67" t="s">
        <v>50</v>
      </c>
      <c r="C33" s="37">
        <v>2500</v>
      </c>
      <c r="D33" s="37">
        <f>C33*0.84</f>
        <v>2100</v>
      </c>
      <c r="E33" s="68" t="s">
        <v>148</v>
      </c>
      <c r="F33" s="39">
        <v>0.16</v>
      </c>
    </row>
    <row r="34" spans="1:6" ht="29">
      <c r="A34" s="66" t="s">
        <v>51</v>
      </c>
      <c r="B34" s="69" t="s">
        <v>52</v>
      </c>
      <c r="C34" s="37">
        <v>3800</v>
      </c>
      <c r="D34" s="37">
        <f t="shared" ref="D34:D36" si="3">C34*0.84</f>
        <v>3192</v>
      </c>
      <c r="E34" s="68" t="s">
        <v>148</v>
      </c>
      <c r="F34" s="39">
        <v>0.16</v>
      </c>
    </row>
    <row r="35" spans="1:6" ht="29">
      <c r="A35" s="66" t="s">
        <v>53</v>
      </c>
      <c r="B35" s="69" t="s">
        <v>54</v>
      </c>
      <c r="C35" s="37">
        <v>5800</v>
      </c>
      <c r="D35" s="37">
        <f t="shared" si="3"/>
        <v>4872</v>
      </c>
      <c r="E35" s="68" t="s">
        <v>148</v>
      </c>
      <c r="F35" s="39">
        <v>0.16</v>
      </c>
    </row>
    <row r="36" spans="1:6" ht="29.5" thickBot="1">
      <c r="A36" s="70" t="s">
        <v>55</v>
      </c>
      <c r="B36" s="71" t="s">
        <v>56</v>
      </c>
      <c r="C36" s="37">
        <v>5800</v>
      </c>
      <c r="D36" s="37">
        <f t="shared" si="3"/>
        <v>4872</v>
      </c>
      <c r="E36" s="68" t="s">
        <v>148</v>
      </c>
      <c r="F36" s="39">
        <v>0.16</v>
      </c>
    </row>
    <row r="37" spans="1:6" ht="18.5" thickBot="1">
      <c r="A37" s="107" t="s">
        <v>57</v>
      </c>
      <c r="B37" s="108"/>
      <c r="C37" s="109"/>
      <c r="D37" s="44"/>
      <c r="E37" s="44"/>
      <c r="F37" s="44"/>
    </row>
    <row r="38" spans="1:6" ht="15" thickBot="1">
      <c r="A38" s="54" t="s">
        <v>138</v>
      </c>
      <c r="B38" s="55" t="s">
        <v>1</v>
      </c>
      <c r="C38" s="56" t="s">
        <v>139</v>
      </c>
      <c r="D38" s="120" t="s">
        <v>161</v>
      </c>
      <c r="E38" s="58" t="s">
        <v>140</v>
      </c>
      <c r="F38" s="59" t="s">
        <v>147</v>
      </c>
    </row>
    <row r="39" spans="1:6" ht="29">
      <c r="A39" s="72" t="s">
        <v>58</v>
      </c>
      <c r="B39" s="73" t="s">
        <v>59</v>
      </c>
      <c r="C39" s="37">
        <v>21</v>
      </c>
      <c r="D39" s="37">
        <f>C39*0.93</f>
        <v>19.53</v>
      </c>
      <c r="E39" s="68" t="s">
        <v>149</v>
      </c>
      <c r="F39" s="39">
        <v>7.0000000000000007E-2</v>
      </c>
    </row>
    <row r="40" spans="1:6" ht="29">
      <c r="A40" s="72" t="s">
        <v>60</v>
      </c>
      <c r="B40" s="73" t="s">
        <v>61</v>
      </c>
      <c r="C40" s="37">
        <v>18</v>
      </c>
      <c r="D40" s="37">
        <f t="shared" ref="D40:D51" si="4">C40*0.93</f>
        <v>16.740000000000002</v>
      </c>
      <c r="E40" s="68" t="s">
        <v>149</v>
      </c>
      <c r="F40" s="39">
        <v>7.0000000000000007E-2</v>
      </c>
    </row>
    <row r="41" spans="1:6" ht="29">
      <c r="A41" s="72" t="s">
        <v>62</v>
      </c>
      <c r="B41" s="73" t="s">
        <v>63</v>
      </c>
      <c r="C41" s="37">
        <v>15</v>
      </c>
      <c r="D41" s="37">
        <f t="shared" si="4"/>
        <v>13.950000000000001</v>
      </c>
      <c r="E41" s="68" t="s">
        <v>149</v>
      </c>
      <c r="F41" s="39">
        <v>7.0000000000000007E-2</v>
      </c>
    </row>
    <row r="42" spans="1:6" ht="29">
      <c r="A42" s="72" t="s">
        <v>64</v>
      </c>
      <c r="B42" s="73" t="s">
        <v>65</v>
      </c>
      <c r="C42" s="37">
        <v>13.2</v>
      </c>
      <c r="D42" s="37">
        <f t="shared" si="4"/>
        <v>12.276</v>
      </c>
      <c r="E42" s="68" t="s">
        <v>149</v>
      </c>
      <c r="F42" s="39">
        <v>7.0000000000000007E-2</v>
      </c>
    </row>
    <row r="43" spans="1:6" ht="29">
      <c r="A43" s="72" t="s">
        <v>66</v>
      </c>
      <c r="B43" s="73" t="s">
        <v>67</v>
      </c>
      <c r="C43" s="37">
        <v>12</v>
      </c>
      <c r="D43" s="37">
        <f t="shared" si="4"/>
        <v>11.16</v>
      </c>
      <c r="E43" s="68" t="s">
        <v>149</v>
      </c>
      <c r="F43" s="39">
        <v>7.0000000000000007E-2</v>
      </c>
    </row>
    <row r="44" spans="1:6" ht="29">
      <c r="A44" s="74" t="s">
        <v>68</v>
      </c>
      <c r="B44" s="75" t="s">
        <v>69</v>
      </c>
      <c r="C44" s="37">
        <v>1000</v>
      </c>
      <c r="D44" s="37">
        <f t="shared" si="4"/>
        <v>930</v>
      </c>
      <c r="E44" s="68" t="s">
        <v>149</v>
      </c>
      <c r="F44" s="39">
        <v>7.0000000000000007E-2</v>
      </c>
    </row>
    <row r="45" spans="1:6" ht="29">
      <c r="A45" s="76" t="s">
        <v>70</v>
      </c>
      <c r="B45" s="71" t="s">
        <v>71</v>
      </c>
      <c r="C45" s="37">
        <v>12000</v>
      </c>
      <c r="D45" s="37">
        <f t="shared" si="4"/>
        <v>11160</v>
      </c>
      <c r="E45" s="68" t="s">
        <v>149</v>
      </c>
      <c r="F45" s="39">
        <v>7.0000000000000007E-2</v>
      </c>
    </row>
    <row r="46" spans="1:6" ht="29">
      <c r="A46" s="76" t="s">
        <v>72</v>
      </c>
      <c r="B46" s="71" t="s">
        <v>73</v>
      </c>
      <c r="C46" s="37">
        <v>1200</v>
      </c>
      <c r="D46" s="37">
        <f t="shared" si="4"/>
        <v>1116</v>
      </c>
      <c r="E46" s="68" t="s">
        <v>149</v>
      </c>
      <c r="F46" s="39">
        <v>7.0000000000000007E-2</v>
      </c>
    </row>
    <row r="47" spans="1:6" ht="29">
      <c r="A47" s="76" t="s">
        <v>74</v>
      </c>
      <c r="B47" s="71" t="s">
        <v>150</v>
      </c>
      <c r="C47" s="37">
        <v>12</v>
      </c>
      <c r="D47" s="37">
        <f t="shared" si="4"/>
        <v>11.16</v>
      </c>
      <c r="E47" s="68" t="s">
        <v>149</v>
      </c>
      <c r="F47" s="39">
        <v>7.0000000000000007E-2</v>
      </c>
    </row>
    <row r="48" spans="1:6" ht="29">
      <c r="A48" s="76" t="s">
        <v>75</v>
      </c>
      <c r="B48" s="71" t="s">
        <v>151</v>
      </c>
      <c r="C48" s="37">
        <v>1200</v>
      </c>
      <c r="D48" s="37">
        <f t="shared" si="4"/>
        <v>1116</v>
      </c>
      <c r="E48" s="68" t="s">
        <v>149</v>
      </c>
      <c r="F48" s="39">
        <v>7.0000000000000007E-2</v>
      </c>
    </row>
    <row r="49" spans="1:14" ht="29">
      <c r="A49" s="76" t="s">
        <v>76</v>
      </c>
      <c r="B49" s="71" t="s">
        <v>152</v>
      </c>
      <c r="C49" s="37">
        <v>3000</v>
      </c>
      <c r="D49" s="37">
        <f t="shared" si="4"/>
        <v>2790</v>
      </c>
      <c r="E49" s="68" t="s">
        <v>149</v>
      </c>
      <c r="F49" s="39">
        <v>7.0000000000000007E-2</v>
      </c>
    </row>
    <row r="50" spans="1:14" ht="29">
      <c r="A50" s="76" t="s">
        <v>77</v>
      </c>
      <c r="B50" s="71" t="s">
        <v>153</v>
      </c>
      <c r="C50" s="37">
        <v>6000</v>
      </c>
      <c r="D50" s="37">
        <f t="shared" si="4"/>
        <v>5580</v>
      </c>
      <c r="E50" s="68" t="s">
        <v>149</v>
      </c>
      <c r="F50" s="39">
        <v>7.0000000000000007E-2</v>
      </c>
    </row>
    <row r="51" spans="1:14" ht="29.5" thickBot="1">
      <c r="A51" s="125" t="s">
        <v>78</v>
      </c>
      <c r="B51" s="68" t="s">
        <v>79</v>
      </c>
      <c r="C51" s="37">
        <v>10000</v>
      </c>
      <c r="D51" s="37">
        <f t="shared" si="4"/>
        <v>9300</v>
      </c>
      <c r="E51" s="68" t="s">
        <v>149</v>
      </c>
      <c r="F51" s="39">
        <v>7.0000000000000007E-2</v>
      </c>
    </row>
    <row r="52" spans="1:14" ht="18.5" thickBot="1">
      <c r="A52" s="77" t="s">
        <v>80</v>
      </c>
      <c r="B52" s="78"/>
      <c r="C52" s="78"/>
      <c r="D52" s="79"/>
      <c r="E52" s="80"/>
      <c r="F52" s="80"/>
    </row>
    <row r="53" spans="1:14" ht="29">
      <c r="A53" s="76" t="s">
        <v>81</v>
      </c>
      <c r="B53" s="81" t="s">
        <v>82</v>
      </c>
      <c r="C53" s="15">
        <v>24</v>
      </c>
      <c r="D53" s="37">
        <f>C53*0.93</f>
        <v>22.32</v>
      </c>
      <c r="E53" s="68" t="s">
        <v>149</v>
      </c>
      <c r="F53" s="39">
        <v>7.0000000000000007E-2</v>
      </c>
      <c r="G53" s="16"/>
      <c r="H53" s="16"/>
    </row>
    <row r="54" spans="1:14" ht="29">
      <c r="A54" s="76" t="s">
        <v>83</v>
      </c>
      <c r="B54" s="81" t="s">
        <v>84</v>
      </c>
      <c r="C54" s="15">
        <v>18</v>
      </c>
      <c r="D54" s="37">
        <f t="shared" ref="D54:D55" si="5">C54*0.93</f>
        <v>16.740000000000002</v>
      </c>
      <c r="E54" s="68" t="s">
        <v>149</v>
      </c>
      <c r="F54" s="39">
        <v>7.0000000000000007E-2</v>
      </c>
      <c r="G54" s="16"/>
      <c r="H54" s="16"/>
    </row>
    <row r="55" spans="1:14" ht="29">
      <c r="A55" s="82" t="s">
        <v>85</v>
      </c>
      <c r="B55" s="81" t="s">
        <v>86</v>
      </c>
      <c r="C55" s="15">
        <v>15</v>
      </c>
      <c r="D55" s="37">
        <f t="shared" si="5"/>
        <v>13.950000000000001</v>
      </c>
      <c r="E55" s="68" t="s">
        <v>149</v>
      </c>
      <c r="F55" s="39">
        <v>7.0000000000000007E-2</v>
      </c>
      <c r="G55" s="16"/>
      <c r="H55" s="16"/>
    </row>
    <row r="56" spans="1:14" s="16" customFormat="1" ht="46.5" customHeight="1" thickBot="1">
      <c r="A56" s="110" t="s">
        <v>116</v>
      </c>
      <c r="B56" s="111"/>
      <c r="C56" s="111"/>
      <c r="D56" s="111"/>
      <c r="E56" s="111"/>
      <c r="F56" s="111"/>
      <c r="G56" s="35"/>
      <c r="H56" s="35"/>
      <c r="I56" s="35"/>
      <c r="J56" s="35"/>
      <c r="K56" s="35"/>
      <c r="L56" s="35"/>
      <c r="M56" s="35"/>
      <c r="N56" s="35"/>
    </row>
    <row r="57" spans="1:14" s="16" customFormat="1" ht="33" thickBot="1">
      <c r="A57" s="17" t="s">
        <v>0</v>
      </c>
      <c r="B57" s="18" t="s">
        <v>1</v>
      </c>
      <c r="C57" s="19" t="s">
        <v>2</v>
      </c>
      <c r="D57" s="121" t="s">
        <v>161</v>
      </c>
      <c r="E57" s="83" t="s">
        <v>140</v>
      </c>
      <c r="F57" s="20" t="s">
        <v>141</v>
      </c>
      <c r="G57" s="35"/>
      <c r="H57" s="35"/>
      <c r="I57" s="35"/>
      <c r="J57" s="35"/>
      <c r="K57" s="35"/>
      <c r="L57" s="35"/>
      <c r="M57" s="35"/>
      <c r="N57" s="35"/>
    </row>
    <row r="58" spans="1:14" ht="29">
      <c r="A58" s="1" t="s">
        <v>117</v>
      </c>
      <c r="B58" s="2" t="s">
        <v>122</v>
      </c>
      <c r="C58" s="21">
        <v>14.4</v>
      </c>
      <c r="D58" s="84">
        <f>C58*0.93</f>
        <v>13.392000000000001</v>
      </c>
      <c r="E58" s="68" t="s">
        <v>149</v>
      </c>
      <c r="F58" s="39">
        <v>7.0000000000000007E-2</v>
      </c>
    </row>
    <row r="59" spans="1:14" ht="29">
      <c r="A59" s="1" t="s">
        <v>118</v>
      </c>
      <c r="B59" s="2" t="s">
        <v>123</v>
      </c>
      <c r="C59" s="21">
        <v>24</v>
      </c>
      <c r="D59" s="84">
        <f>C59*0.93</f>
        <v>22.32</v>
      </c>
      <c r="E59" s="68" t="s">
        <v>149</v>
      </c>
      <c r="F59" s="39">
        <v>7.0000000000000007E-2</v>
      </c>
    </row>
    <row r="60" spans="1:14" ht="15" thickBot="1">
      <c r="A60" s="85"/>
      <c r="B60" s="86"/>
      <c r="C60" s="87"/>
      <c r="D60" s="87"/>
      <c r="E60" s="88"/>
      <c r="F60" s="61"/>
    </row>
    <row r="61" spans="1:14" ht="18.5" thickBot="1">
      <c r="A61" s="112" t="s">
        <v>87</v>
      </c>
      <c r="B61" s="113"/>
      <c r="C61" s="113"/>
      <c r="D61" s="114"/>
      <c r="E61" s="44"/>
      <c r="F61" s="44"/>
    </row>
    <row r="62" spans="1:14" ht="18.5" thickBot="1">
      <c r="A62" s="89" t="s">
        <v>88</v>
      </c>
      <c r="B62" s="90"/>
      <c r="C62" s="91"/>
      <c r="D62" s="90"/>
      <c r="E62" s="44"/>
      <c r="F62" s="44"/>
    </row>
    <row r="63" spans="1:14" ht="18.5" thickBot="1">
      <c r="A63" s="89" t="s">
        <v>89</v>
      </c>
      <c r="B63" s="92"/>
      <c r="C63" s="93"/>
      <c r="D63" s="44"/>
      <c r="E63" s="44"/>
      <c r="F63" s="44"/>
    </row>
    <row r="64" spans="1:14">
      <c r="A64" s="94" t="s">
        <v>90</v>
      </c>
      <c r="B64" s="95" t="s">
        <v>91</v>
      </c>
      <c r="C64" s="47">
        <v>26000</v>
      </c>
      <c r="D64" s="37">
        <f>C64*0.9</f>
        <v>23400</v>
      </c>
      <c r="E64" s="38" t="s">
        <v>143</v>
      </c>
      <c r="F64" s="39">
        <v>0.1</v>
      </c>
    </row>
    <row r="65" spans="1:6">
      <c r="A65" s="94" t="s">
        <v>92</v>
      </c>
      <c r="B65" s="95" t="s">
        <v>93</v>
      </c>
      <c r="C65" s="96">
        <v>8800</v>
      </c>
      <c r="D65" s="37">
        <f>C65*0.9</f>
        <v>7920</v>
      </c>
      <c r="E65" s="38" t="s">
        <v>143</v>
      </c>
      <c r="F65" s="39">
        <v>0.1</v>
      </c>
    </row>
    <row r="66" spans="1:6" ht="18">
      <c r="A66" s="97" t="s">
        <v>94</v>
      </c>
      <c r="B66" s="92"/>
      <c r="C66" s="93"/>
      <c r="D66" s="44"/>
      <c r="E66" s="44"/>
      <c r="F66" s="44"/>
    </row>
    <row r="67" spans="1:6" ht="29">
      <c r="A67" s="76" t="s">
        <v>95</v>
      </c>
      <c r="B67" s="98" t="s">
        <v>96</v>
      </c>
      <c r="C67" s="37">
        <v>5800</v>
      </c>
      <c r="D67" s="37">
        <f>C67*0.84</f>
        <v>4872</v>
      </c>
      <c r="E67" s="68" t="s">
        <v>148</v>
      </c>
      <c r="F67" s="39">
        <v>0.16</v>
      </c>
    </row>
    <row r="68" spans="1:6" ht="29">
      <c r="A68" s="76" t="s">
        <v>97</v>
      </c>
      <c r="B68" s="98" t="s">
        <v>98</v>
      </c>
      <c r="C68" s="37">
        <v>1200</v>
      </c>
      <c r="D68" s="37">
        <f>C68*0.84</f>
        <v>1008</v>
      </c>
      <c r="E68" s="68" t="s">
        <v>148</v>
      </c>
      <c r="F68" s="39">
        <v>0.16</v>
      </c>
    </row>
    <row r="69" spans="1:6" ht="18">
      <c r="A69" s="97" t="s">
        <v>99</v>
      </c>
      <c r="B69" s="92"/>
      <c r="C69" s="93"/>
      <c r="D69" s="44"/>
      <c r="E69" s="44"/>
      <c r="F69" s="44"/>
    </row>
    <row r="70" spans="1:6" ht="29">
      <c r="A70" s="45" t="s">
        <v>100</v>
      </c>
      <c r="B70" s="99" t="s">
        <v>101</v>
      </c>
      <c r="C70" s="37">
        <f>(1000*12)</f>
        <v>12000</v>
      </c>
      <c r="D70" s="37">
        <f>C70*0.93</f>
        <v>11160</v>
      </c>
      <c r="E70" s="68" t="s">
        <v>149</v>
      </c>
      <c r="F70" s="39">
        <v>7.0000000000000007E-2</v>
      </c>
    </row>
    <row r="71" spans="1:6" ht="29">
      <c r="A71" s="126" t="s">
        <v>102</v>
      </c>
      <c r="B71" s="38" t="s">
        <v>154</v>
      </c>
      <c r="C71" s="37">
        <v>0.34</v>
      </c>
      <c r="D71" s="37">
        <f t="shared" ref="D71:D72" si="6">C71*0.93</f>
        <v>0.31620000000000004</v>
      </c>
      <c r="E71" s="68" t="s">
        <v>149</v>
      </c>
      <c r="F71" s="39">
        <v>7.0000000000000007E-2</v>
      </c>
    </row>
    <row r="72" spans="1:6" ht="29">
      <c r="A72" s="126" t="s">
        <v>103</v>
      </c>
      <c r="B72" s="68" t="s">
        <v>104</v>
      </c>
      <c r="C72" s="37">
        <f>(1000*12)</f>
        <v>12000</v>
      </c>
      <c r="D72" s="37">
        <f t="shared" si="6"/>
        <v>11160</v>
      </c>
      <c r="E72" s="68" t="s">
        <v>149</v>
      </c>
      <c r="F72" s="39">
        <v>7.0000000000000007E-2</v>
      </c>
    </row>
    <row r="73" spans="1:6" ht="18">
      <c r="A73" s="97" t="s">
        <v>105</v>
      </c>
      <c r="B73" s="92"/>
      <c r="C73" s="93"/>
      <c r="D73" s="44"/>
      <c r="E73" s="44"/>
      <c r="F73" s="44"/>
    </row>
    <row r="74" spans="1:6">
      <c r="A74" s="100" t="s">
        <v>106</v>
      </c>
      <c r="B74" s="99" t="s">
        <v>107</v>
      </c>
      <c r="C74" s="47">
        <v>100</v>
      </c>
      <c r="D74" s="47">
        <f>C74*0.93</f>
        <v>93</v>
      </c>
      <c r="E74" s="38" t="s">
        <v>143</v>
      </c>
      <c r="F74" s="39">
        <v>7.0000000000000007E-2</v>
      </c>
    </row>
    <row r="75" spans="1:6">
      <c r="A75" s="100" t="s">
        <v>108</v>
      </c>
      <c r="B75" s="99" t="s">
        <v>109</v>
      </c>
      <c r="C75" s="47">
        <v>100</v>
      </c>
      <c r="D75" s="47">
        <f>C75*0.93</f>
        <v>93</v>
      </c>
      <c r="E75" s="38" t="s">
        <v>143</v>
      </c>
      <c r="F75" s="39">
        <v>7.0000000000000007E-2</v>
      </c>
    </row>
    <row r="76" spans="1:6" ht="15" thickBot="1"/>
    <row r="77" spans="1:6" ht="18.75" customHeight="1" thickBot="1">
      <c r="A77" s="22" t="s">
        <v>155</v>
      </c>
      <c r="B77" s="23"/>
      <c r="C77" s="23"/>
      <c r="D77" s="23"/>
      <c r="E77" s="23"/>
      <c r="F77" s="23"/>
    </row>
    <row r="78" spans="1:6" ht="33" thickBot="1">
      <c r="A78" s="31" t="s">
        <v>138</v>
      </c>
      <c r="B78" s="32" t="s">
        <v>1</v>
      </c>
      <c r="C78" s="33" t="s">
        <v>139</v>
      </c>
      <c r="D78" s="122" t="s">
        <v>161</v>
      </c>
      <c r="E78" s="34" t="s">
        <v>140</v>
      </c>
      <c r="F78" s="34" t="s">
        <v>141</v>
      </c>
    </row>
    <row r="79" spans="1:6" ht="29">
      <c r="A79" s="24" t="s">
        <v>110</v>
      </c>
      <c r="B79" s="25" t="s">
        <v>111</v>
      </c>
      <c r="C79" s="26">
        <v>40000</v>
      </c>
      <c r="D79" s="3">
        <f>C79*0.93</f>
        <v>37200</v>
      </c>
      <c r="E79" s="68" t="s">
        <v>149</v>
      </c>
      <c r="F79" s="39">
        <v>7.0000000000000007E-2</v>
      </c>
    </row>
    <row r="80" spans="1:6" ht="29">
      <c r="A80" s="24" t="s">
        <v>112</v>
      </c>
      <c r="B80" s="25" t="s">
        <v>113</v>
      </c>
      <c r="C80" s="26">
        <v>100000</v>
      </c>
      <c r="D80" s="3">
        <f t="shared" ref="D80:D81" si="7">C80*0.93</f>
        <v>93000</v>
      </c>
      <c r="E80" s="68" t="s">
        <v>149</v>
      </c>
      <c r="F80" s="39">
        <v>7.0000000000000007E-2</v>
      </c>
    </row>
    <row r="81" spans="1:9" ht="29">
      <c r="A81" s="24" t="s">
        <v>114</v>
      </c>
      <c r="B81" s="25" t="s">
        <v>115</v>
      </c>
      <c r="C81" s="26">
        <v>200000</v>
      </c>
      <c r="D81" s="3">
        <f t="shared" si="7"/>
        <v>186000</v>
      </c>
      <c r="E81" s="68" t="s">
        <v>149</v>
      </c>
      <c r="F81" s="39">
        <v>7.0000000000000007E-2</v>
      </c>
    </row>
    <row r="83" spans="1:9" ht="18">
      <c r="A83" s="115" t="s">
        <v>156</v>
      </c>
      <c r="B83" s="116"/>
      <c r="C83" s="116"/>
      <c r="D83" s="116"/>
      <c r="E83" s="116"/>
      <c r="F83" s="116"/>
      <c r="I83" s="4"/>
    </row>
    <row r="84" spans="1:9" ht="22">
      <c r="A84" s="14" t="s">
        <v>0</v>
      </c>
      <c r="B84" s="12" t="s">
        <v>1</v>
      </c>
      <c r="C84" s="12" t="s">
        <v>124</v>
      </c>
      <c r="D84" s="103" t="s">
        <v>161</v>
      </c>
      <c r="E84" s="102" t="s">
        <v>140</v>
      </c>
      <c r="F84" s="103" t="s">
        <v>157</v>
      </c>
      <c r="G84" s="4"/>
    </row>
    <row r="85" spans="1:9" ht="29">
      <c r="A85" s="13" t="s">
        <v>125</v>
      </c>
      <c r="B85" s="9" t="s">
        <v>126</v>
      </c>
      <c r="C85" s="8">
        <v>2500</v>
      </c>
      <c r="D85" s="104">
        <f>C85*0.84</f>
        <v>2100</v>
      </c>
      <c r="E85" s="105" t="s">
        <v>148</v>
      </c>
      <c r="F85" s="106">
        <v>0.16</v>
      </c>
      <c r="G85" s="4"/>
    </row>
    <row r="86" spans="1:9" ht="29">
      <c r="A86" s="10" t="s">
        <v>127</v>
      </c>
      <c r="B86" s="9" t="s">
        <v>128</v>
      </c>
      <c r="C86" s="8">
        <v>3800</v>
      </c>
      <c r="D86" s="37">
        <f>C86*0.84</f>
        <v>3192</v>
      </c>
      <c r="E86" s="68" t="s">
        <v>148</v>
      </c>
      <c r="F86" s="39">
        <v>0.16</v>
      </c>
      <c r="G86" s="4"/>
    </row>
    <row r="87" spans="1:9" ht="29">
      <c r="A87" s="6" t="s">
        <v>129</v>
      </c>
      <c r="B87" s="9" t="s">
        <v>130</v>
      </c>
      <c r="C87" s="8">
        <v>5800</v>
      </c>
      <c r="D87" s="37">
        <f>C87*0.84</f>
        <v>4872</v>
      </c>
      <c r="E87" s="68" t="s">
        <v>148</v>
      </c>
      <c r="F87" s="39">
        <v>0.16</v>
      </c>
      <c r="G87" s="4"/>
    </row>
    <row r="88" spans="1:9" ht="22">
      <c r="A88" s="14" t="s">
        <v>0</v>
      </c>
      <c r="B88" s="12" t="s">
        <v>1</v>
      </c>
      <c r="C88" s="12" t="s">
        <v>124</v>
      </c>
      <c r="D88" s="103" t="s">
        <v>161</v>
      </c>
      <c r="E88" s="102" t="s">
        <v>140</v>
      </c>
      <c r="F88" s="103" t="s">
        <v>157</v>
      </c>
      <c r="G88" s="4"/>
    </row>
    <row r="89" spans="1:9" ht="29">
      <c r="A89" s="13" t="s">
        <v>119</v>
      </c>
      <c r="B89" s="7" t="s">
        <v>131</v>
      </c>
      <c r="C89" s="5">
        <v>24</v>
      </c>
      <c r="D89" s="5">
        <f>C89*0.93</f>
        <v>22.32</v>
      </c>
      <c r="E89" s="68" t="s">
        <v>149</v>
      </c>
      <c r="F89" s="39">
        <v>7.0000000000000007E-2</v>
      </c>
      <c r="G89" s="4"/>
    </row>
    <row r="90" spans="1:9" ht="29">
      <c r="A90" s="13" t="s">
        <v>120</v>
      </c>
      <c r="B90" s="7" t="s">
        <v>132</v>
      </c>
      <c r="C90" s="5">
        <v>18</v>
      </c>
      <c r="D90" s="5">
        <f t="shared" ref="D90:D94" si="8">C90*0.93</f>
        <v>16.740000000000002</v>
      </c>
      <c r="E90" s="68" t="s">
        <v>149</v>
      </c>
      <c r="F90" s="39">
        <v>7.0000000000000007E-2</v>
      </c>
      <c r="G90" s="4"/>
    </row>
    <row r="91" spans="1:9" ht="29">
      <c r="A91" s="13" t="s">
        <v>121</v>
      </c>
      <c r="B91" s="7" t="s">
        <v>133</v>
      </c>
      <c r="C91" s="5">
        <v>15</v>
      </c>
      <c r="D91" s="5">
        <f t="shared" si="8"/>
        <v>13.950000000000001</v>
      </c>
      <c r="E91" s="68" t="s">
        <v>149</v>
      </c>
      <c r="F91" s="39">
        <v>7.0000000000000007E-2</v>
      </c>
      <c r="G91" s="4"/>
    </row>
    <row r="92" spans="1:9" ht="29">
      <c r="A92" s="13" t="s">
        <v>134</v>
      </c>
      <c r="B92" s="7" t="s">
        <v>158</v>
      </c>
      <c r="C92" s="5">
        <v>1200</v>
      </c>
      <c r="D92" s="5">
        <f t="shared" si="8"/>
        <v>1116</v>
      </c>
      <c r="E92" s="68" t="s">
        <v>149</v>
      </c>
      <c r="F92" s="39">
        <v>7.0000000000000007E-2</v>
      </c>
    </row>
    <row r="93" spans="1:9" ht="29">
      <c r="A93" s="13" t="s">
        <v>135</v>
      </c>
      <c r="B93" s="7" t="s">
        <v>159</v>
      </c>
      <c r="C93" s="5">
        <v>3000</v>
      </c>
      <c r="D93" s="5">
        <f t="shared" si="8"/>
        <v>2790</v>
      </c>
      <c r="E93" s="68" t="s">
        <v>149</v>
      </c>
      <c r="F93" s="39">
        <v>7.0000000000000007E-2</v>
      </c>
    </row>
    <row r="94" spans="1:9" ht="29">
      <c r="A94" s="13" t="s">
        <v>136</v>
      </c>
      <c r="B94" s="7" t="s">
        <v>160</v>
      </c>
      <c r="C94" s="5">
        <v>6000</v>
      </c>
      <c r="D94" s="5">
        <f t="shared" si="8"/>
        <v>5580</v>
      </c>
      <c r="E94" s="68" t="s">
        <v>149</v>
      </c>
      <c r="F94" s="39">
        <v>7.0000000000000007E-2</v>
      </c>
    </row>
  </sheetData>
  <sheetProtection insertRows="0" deleteRows="0" sort="0" autoFilter="0"/>
  <mergeCells count="9">
    <mergeCell ref="A37:C37"/>
    <mergeCell ref="A56:F56"/>
    <mergeCell ref="A61:D61"/>
    <mergeCell ref="A83:F83"/>
    <mergeCell ref="A2:E2"/>
    <mergeCell ref="A15:C15"/>
    <mergeCell ref="A22:C22"/>
    <mergeCell ref="A30:C30"/>
    <mergeCell ref="A31:C31"/>
  </mergeCells>
  <phoneticPr fontId="4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404757BEA0064098FADFFA035B47BB" ma:contentTypeVersion="42" ma:contentTypeDescription="Create a new document." ma:contentTypeScope="" ma:versionID="9fae85dcfdcf9aaf47b3f74bac6c2054">
  <xsd:schema xmlns:xsd="http://www.w3.org/2001/XMLSchema" xmlns:xs="http://www.w3.org/2001/XMLSchema" xmlns:p="http://schemas.microsoft.com/office/2006/metadata/properties" xmlns:ns2="778ba475-3e68-4a8e-84f2-6cc3d44413ef" xmlns:ns3="7d572862-c791-4f0b-b97f-b7614fb02fd0" xmlns:ns4="20d8e4f9-b54e-4d4d-aac4-d77ecd375062" targetNamespace="http://schemas.microsoft.com/office/2006/metadata/properties" ma:root="true" ma:fieldsID="8a3f1578fb8f4efee900f48c47856a6c" ns2:_="" ns3:_="" ns4:_="">
    <xsd:import namespace="778ba475-3e68-4a8e-84f2-6cc3d44413ef"/>
    <xsd:import namespace="7d572862-c791-4f0b-b97f-b7614fb02fd0"/>
    <xsd:import namespace="20d8e4f9-b54e-4d4d-aac4-d77ecd3750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4:MediaServiceDateTake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8ba475-3e68-4a8e-84f2-6cc3d44413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572862-c791-4f0b-b97f-b7614fb02fd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d8e4f9-b54e-4d4d-aac4-d77ecd375062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111889-0DF3-4D16-B4E6-AC0C2A75FB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8ba475-3e68-4a8e-84f2-6cc3d44413ef"/>
    <ds:schemaRef ds:uri="7d572862-c791-4f0b-b97f-b7614fb02fd0"/>
    <ds:schemaRef ds:uri="20d8e4f9-b54e-4d4d-aac4-d77ecd3750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DF5EAD-2416-4EAE-B439-30DEB4A64FF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2ED108-F14C-48EF-89E7-49B883FCD26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Netsync DIR</vt:lpstr>
    </vt:vector>
  </TitlesOfParts>
  <Manager/>
  <Company>RedSky Technologies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 Maier</dc:creator>
  <cp:keywords/>
  <dc:description/>
  <cp:lastModifiedBy>Adam Vedas</cp:lastModifiedBy>
  <cp:revision/>
  <dcterms:created xsi:type="dcterms:W3CDTF">2006-06-01T21:37:16Z</dcterms:created>
  <dcterms:modified xsi:type="dcterms:W3CDTF">2022-04-07T19:06:45Z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0x010100DE404757BEA0064098FADFFA035B47BB</vt:lpwstr>
  </property>
</Properties>
</file>